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5300" windowHeight="9270" activeTab="3"/>
  </bookViews>
  <sheets>
    <sheet name="Light Load" sheetId="4" r:id="rId1"/>
    <sheet name="Medium Load" sheetId="2" r:id="rId2"/>
    <sheet name="Heavy Load" sheetId="3" r:id="rId3"/>
    <sheet name="Extra Heavy Load" sheetId="1" r:id="rId4"/>
  </sheets>
  <definedNames>
    <definedName name="_xlnm.Print_Titles" localSheetId="3">'Extra Heavy Load'!$1:$2</definedName>
    <definedName name="_xlnm.Print_Titles" localSheetId="2">'Heavy Load'!$1:$2</definedName>
    <definedName name="_xlnm.Print_Titles" localSheetId="0">'Light Load'!$1:$2</definedName>
    <definedName name="_xlnm.Print_Titles" localSheetId="1">'Medium Load'!$1:$2</definedName>
  </definedNames>
  <calcPr calcId="125725"/>
</workbook>
</file>

<file path=xl/calcChain.xml><?xml version="1.0" encoding="utf-8"?>
<calcChain xmlns="http://schemas.openxmlformats.org/spreadsheetml/2006/main">
  <c r="F20" i="1"/>
  <c r="F20" i="3"/>
  <c r="K66" i="2"/>
  <c r="K65" i="3" s="1"/>
  <c r="K67" i="2"/>
  <c r="K66" i="3" s="1"/>
  <c r="K68" i="2"/>
  <c r="K69"/>
  <c r="K70"/>
  <c r="K71"/>
  <c r="K72"/>
  <c r="K73"/>
  <c r="K74"/>
  <c r="K75"/>
  <c r="K74" i="3" s="1"/>
  <c r="K76" i="2"/>
  <c r="K77"/>
  <c r="K76" i="3" s="1"/>
  <c r="K78" i="2"/>
  <c r="K79"/>
  <c r="K80"/>
  <c r="K82"/>
  <c r="K83"/>
  <c r="K84"/>
  <c r="K85"/>
  <c r="K86"/>
  <c r="K87"/>
  <c r="K88"/>
  <c r="K89"/>
  <c r="K88" i="3" s="1"/>
  <c r="K90" i="2"/>
  <c r="K91"/>
  <c r="K90" i="3" s="1"/>
  <c r="K92" i="2"/>
  <c r="K93"/>
  <c r="K94"/>
  <c r="K96"/>
  <c r="K97"/>
  <c r="K98"/>
  <c r="K99"/>
  <c r="K100"/>
  <c r="K101"/>
  <c r="K102"/>
  <c r="K101" i="3" s="1"/>
  <c r="K103" i="2"/>
  <c r="K104"/>
  <c r="K103" i="3" s="1"/>
  <c r="K105" i="2"/>
  <c r="K106"/>
  <c r="K107"/>
  <c r="K64"/>
  <c r="K48"/>
  <c r="K48" i="3" s="1"/>
  <c r="K49" i="2"/>
  <c r="K49" i="3" s="1"/>
  <c r="K50" i="2"/>
  <c r="K51"/>
  <c r="K51" i="3" s="1"/>
  <c r="K52" i="2"/>
  <c r="K53"/>
  <c r="K54"/>
  <c r="K55"/>
  <c r="K56"/>
  <c r="K57"/>
  <c r="K58"/>
  <c r="K59"/>
  <c r="K59" i="3" s="1"/>
  <c r="K60" i="2"/>
  <c r="K61"/>
  <c r="K61" i="3" s="1"/>
  <c r="K62" i="2"/>
  <c r="K62" i="3" s="1"/>
  <c r="K46" i="2"/>
  <c r="K22"/>
  <c r="K23"/>
  <c r="K24"/>
  <c r="K25"/>
  <c r="K26"/>
  <c r="K27"/>
  <c r="K28"/>
  <c r="K29"/>
  <c r="K30"/>
  <c r="K31"/>
  <c r="K33"/>
  <c r="K34"/>
  <c r="K35"/>
  <c r="K36"/>
  <c r="K37"/>
  <c r="K38"/>
  <c r="K39"/>
  <c r="K40"/>
  <c r="K41"/>
  <c r="K42"/>
  <c r="K43"/>
  <c r="K44"/>
  <c r="K45"/>
  <c r="K20"/>
  <c r="K4"/>
  <c r="K5"/>
  <c r="K6"/>
  <c r="K7"/>
  <c r="K8"/>
  <c r="K9"/>
  <c r="K10"/>
  <c r="K12"/>
  <c r="K13"/>
  <c r="K14"/>
  <c r="K15"/>
  <c r="K16"/>
  <c r="K17"/>
  <c r="K18"/>
  <c r="K19"/>
  <c r="K3"/>
  <c r="I66"/>
  <c r="I67"/>
  <c r="I68"/>
  <c r="I69"/>
  <c r="I70"/>
  <c r="I71"/>
  <c r="I72"/>
  <c r="I73"/>
  <c r="I74"/>
  <c r="I75"/>
  <c r="I76"/>
  <c r="I77"/>
  <c r="I78"/>
  <c r="I79"/>
  <c r="I80"/>
  <c r="I82"/>
  <c r="I83"/>
  <c r="I84"/>
  <c r="I85"/>
  <c r="I86"/>
  <c r="I87"/>
  <c r="I88"/>
  <c r="I89"/>
  <c r="I90"/>
  <c r="I91"/>
  <c r="I92"/>
  <c r="I93"/>
  <c r="I94"/>
  <c r="I96"/>
  <c r="I97"/>
  <c r="I98"/>
  <c r="I99"/>
  <c r="I100"/>
  <c r="I101"/>
  <c r="I102"/>
  <c r="I103"/>
  <c r="I104"/>
  <c r="I105"/>
  <c r="I106"/>
  <c r="I107"/>
  <c r="I64"/>
  <c r="I48"/>
  <c r="I49"/>
  <c r="I50"/>
  <c r="I51"/>
  <c r="I52"/>
  <c r="I53"/>
  <c r="I54"/>
  <c r="I55"/>
  <c r="I56"/>
  <c r="I57"/>
  <c r="I58"/>
  <c r="I59"/>
  <c r="I60"/>
  <c r="I61"/>
  <c r="I62"/>
  <c r="I46"/>
  <c r="I33"/>
  <c r="I34"/>
  <c r="I35"/>
  <c r="I36"/>
  <c r="I37"/>
  <c r="I38"/>
  <c r="I39"/>
  <c r="I40"/>
  <c r="I41"/>
  <c r="I42"/>
  <c r="I43"/>
  <c r="I44"/>
  <c r="I45"/>
  <c r="I22"/>
  <c r="I23"/>
  <c r="I24"/>
  <c r="I25"/>
  <c r="I26"/>
  <c r="I27"/>
  <c r="I28"/>
  <c r="I29"/>
  <c r="I30"/>
  <c r="I31"/>
  <c r="I20"/>
  <c r="I4"/>
  <c r="I5"/>
  <c r="I6"/>
  <c r="I7"/>
  <c r="I8"/>
  <c r="I9"/>
  <c r="I10"/>
  <c r="I12"/>
  <c r="I13"/>
  <c r="I14"/>
  <c r="I15"/>
  <c r="I16"/>
  <c r="I17"/>
  <c r="I18"/>
  <c r="I19"/>
  <c r="I3"/>
  <c r="H66"/>
  <c r="H65" i="3" s="1"/>
  <c r="H67" i="2"/>
  <c r="H66" i="3" s="1"/>
  <c r="H68" i="2"/>
  <c r="H69"/>
  <c r="H70"/>
  <c r="H71"/>
  <c r="H72"/>
  <c r="H73"/>
  <c r="H74"/>
  <c r="H75"/>
  <c r="H74" i="3" s="1"/>
  <c r="H76" i="2"/>
  <c r="H77"/>
  <c r="H76" i="3" s="1"/>
  <c r="H78" i="2"/>
  <c r="H79"/>
  <c r="H80"/>
  <c r="H82"/>
  <c r="H83"/>
  <c r="H84"/>
  <c r="H85"/>
  <c r="H86"/>
  <c r="H87"/>
  <c r="H88"/>
  <c r="H89"/>
  <c r="H88" i="3" s="1"/>
  <c r="H90" i="2"/>
  <c r="H91"/>
  <c r="H90" i="3" s="1"/>
  <c r="H92" i="2"/>
  <c r="H93"/>
  <c r="H94"/>
  <c r="H96"/>
  <c r="H97"/>
  <c r="H98"/>
  <c r="H99"/>
  <c r="H100"/>
  <c r="H101"/>
  <c r="H102"/>
  <c r="H101" i="3" s="1"/>
  <c r="H103" i="2"/>
  <c r="H104"/>
  <c r="H103" i="3" s="1"/>
  <c r="H105" i="2"/>
  <c r="H106"/>
  <c r="H107"/>
  <c r="H64"/>
  <c r="H48"/>
  <c r="H48" i="3" s="1"/>
  <c r="H49" i="2"/>
  <c r="H49" i="3" s="1"/>
  <c r="H50" i="2"/>
  <c r="H51"/>
  <c r="H51" i="3" s="1"/>
  <c r="H52" i="2"/>
  <c r="H53"/>
  <c r="H54"/>
  <c r="H55"/>
  <c r="H56"/>
  <c r="H57"/>
  <c r="H58"/>
  <c r="H59"/>
  <c r="H59" i="3" s="1"/>
  <c r="H60" i="2"/>
  <c r="H61"/>
  <c r="H61" i="3" s="1"/>
  <c r="H62" i="2"/>
  <c r="H62" i="3" s="1"/>
  <c r="H46" i="2"/>
  <c r="H22"/>
  <c r="H23"/>
  <c r="H24"/>
  <c r="H25"/>
  <c r="H26"/>
  <c r="H27"/>
  <c r="H28"/>
  <c r="H29"/>
  <c r="H30"/>
  <c r="H31"/>
  <c r="H33"/>
  <c r="H34"/>
  <c r="H35"/>
  <c r="H36"/>
  <c r="H37"/>
  <c r="H38"/>
  <c r="H39"/>
  <c r="H40"/>
  <c r="H41"/>
  <c r="H42"/>
  <c r="H43"/>
  <c r="H44"/>
  <c r="H45"/>
  <c r="H20"/>
  <c r="H4"/>
  <c r="H5"/>
  <c r="H6"/>
  <c r="H7"/>
  <c r="H8"/>
  <c r="H9"/>
  <c r="H10"/>
  <c r="H12"/>
  <c r="H13"/>
  <c r="H14"/>
  <c r="H15"/>
  <c r="H16"/>
  <c r="H17"/>
  <c r="H18"/>
  <c r="H19"/>
  <c r="H3"/>
  <c r="G66"/>
  <c r="G67"/>
  <c r="G68"/>
  <c r="G69"/>
  <c r="G70"/>
  <c r="G71"/>
  <c r="G72"/>
  <c r="G73"/>
  <c r="G74"/>
  <c r="G75"/>
  <c r="G76"/>
  <c r="G77"/>
  <c r="G78"/>
  <c r="G79"/>
  <c r="G80"/>
  <c r="G82"/>
  <c r="G83"/>
  <c r="G84"/>
  <c r="G85"/>
  <c r="G86"/>
  <c r="G87"/>
  <c r="G88"/>
  <c r="G89"/>
  <c r="G90"/>
  <c r="G91"/>
  <c r="G92"/>
  <c r="G93"/>
  <c r="G94"/>
  <c r="G96"/>
  <c r="G97"/>
  <c r="G98"/>
  <c r="G99"/>
  <c r="G100"/>
  <c r="G101"/>
  <c r="G102"/>
  <c r="G103"/>
  <c r="G104"/>
  <c r="G105"/>
  <c r="G106"/>
  <c r="G107"/>
  <c r="G64"/>
  <c r="G48"/>
  <c r="G48" i="3" s="1"/>
  <c r="G49" i="2"/>
  <c r="G50"/>
  <c r="G51"/>
  <c r="G52"/>
  <c r="G53"/>
  <c r="G54"/>
  <c r="G55"/>
  <c r="G56"/>
  <c r="G57"/>
  <c r="G58"/>
  <c r="G59"/>
  <c r="G60"/>
  <c r="G61"/>
  <c r="G62"/>
  <c r="G46"/>
  <c r="G33"/>
  <c r="G34"/>
  <c r="G35"/>
  <c r="G36"/>
  <c r="G37"/>
  <c r="G38"/>
  <c r="G39"/>
  <c r="G40"/>
  <c r="G41"/>
  <c r="G42"/>
  <c r="G43"/>
  <c r="G44"/>
  <c r="G45"/>
  <c r="G22"/>
  <c r="G23"/>
  <c r="G24"/>
  <c r="G25"/>
  <c r="G26"/>
  <c r="G27"/>
  <c r="G28"/>
  <c r="G29"/>
  <c r="G30"/>
  <c r="G31"/>
  <c r="G20"/>
  <c r="G4"/>
  <c r="G5"/>
  <c r="G6"/>
  <c r="G7"/>
  <c r="G8"/>
  <c r="G9"/>
  <c r="G10"/>
  <c r="G12"/>
  <c r="G13"/>
  <c r="G14"/>
  <c r="G15"/>
  <c r="G16"/>
  <c r="G17"/>
  <c r="G18"/>
  <c r="G19"/>
  <c r="G3"/>
  <c r="F96"/>
  <c r="F97"/>
  <c r="F98"/>
  <c r="F99"/>
  <c r="F100"/>
  <c r="F101"/>
  <c r="F102"/>
  <c r="F101" i="3" s="1"/>
  <c r="F103" i="2"/>
  <c r="F104"/>
  <c r="F103" i="3" s="1"/>
  <c r="F105" i="2"/>
  <c r="F106"/>
  <c r="F107"/>
  <c r="F82"/>
  <c r="F83"/>
  <c r="F84"/>
  <c r="F85"/>
  <c r="F86"/>
  <c r="F87"/>
  <c r="F88"/>
  <c r="F89"/>
  <c r="F88" i="3" s="1"/>
  <c r="F90" i="2"/>
  <c r="F91"/>
  <c r="F90" i="3" s="1"/>
  <c r="F92" i="2"/>
  <c r="F93"/>
  <c r="F94"/>
  <c r="F66"/>
  <c r="F65" i="3" s="1"/>
  <c r="F67" i="2"/>
  <c r="F66" i="3" s="1"/>
  <c r="F68" i="2"/>
  <c r="F69"/>
  <c r="F70"/>
  <c r="F71"/>
  <c r="F72"/>
  <c r="F73"/>
  <c r="F74"/>
  <c r="F75"/>
  <c r="F74" i="3" s="1"/>
  <c r="F76" i="2"/>
  <c r="F77"/>
  <c r="F76" i="3" s="1"/>
  <c r="F78" i="2"/>
  <c r="F79"/>
  <c r="F80"/>
  <c r="F64"/>
  <c r="F48"/>
  <c r="F48" i="3" s="1"/>
  <c r="F49" i="2"/>
  <c r="F49" i="3" s="1"/>
  <c r="F50" i="2"/>
  <c r="F51"/>
  <c r="F51" i="3" s="1"/>
  <c r="F52" i="2"/>
  <c r="F53"/>
  <c r="F54"/>
  <c r="F55"/>
  <c r="F56"/>
  <c r="F57"/>
  <c r="F58"/>
  <c r="F59"/>
  <c r="F59" i="3" s="1"/>
  <c r="F60" i="2"/>
  <c r="F61"/>
  <c r="F61" i="3" s="1"/>
  <c r="F62" i="2"/>
  <c r="F62" i="3" s="1"/>
  <c r="F46" i="2"/>
  <c r="F33"/>
  <c r="F34"/>
  <c r="F35"/>
  <c r="F36"/>
  <c r="F37"/>
  <c r="F38"/>
  <c r="F39"/>
  <c r="F40"/>
  <c r="F41"/>
  <c r="F42"/>
  <c r="F43"/>
  <c r="F44"/>
  <c r="F45"/>
  <c r="F23"/>
  <c r="F24"/>
  <c r="F25"/>
  <c r="F26"/>
  <c r="F27"/>
  <c r="F28"/>
  <c r="F29"/>
  <c r="F30"/>
  <c r="F31"/>
  <c r="F22"/>
  <c r="F4"/>
  <c r="F5"/>
  <c r="F6"/>
  <c r="F7"/>
  <c r="F8"/>
  <c r="F9"/>
  <c r="F10"/>
  <c r="F12"/>
  <c r="F13"/>
  <c r="F14"/>
  <c r="F15"/>
  <c r="F16"/>
  <c r="F17"/>
  <c r="F18"/>
  <c r="F19"/>
  <c r="F3"/>
  <c r="E66"/>
  <c r="E65" i="3" s="1"/>
  <c r="E67" i="2"/>
  <c r="E66" i="3" s="1"/>
  <c r="E68" i="2"/>
  <c r="E69"/>
  <c r="E70"/>
  <c r="E71"/>
  <c r="E72"/>
  <c r="E73"/>
  <c r="E74"/>
  <c r="E75"/>
  <c r="E74" i="3" s="1"/>
  <c r="E76" i="2"/>
  <c r="E77"/>
  <c r="E76" i="3" s="1"/>
  <c r="E78" i="2"/>
  <c r="E79"/>
  <c r="E80"/>
  <c r="E82"/>
  <c r="E83"/>
  <c r="E84"/>
  <c r="E85"/>
  <c r="E86"/>
  <c r="E87"/>
  <c r="E88"/>
  <c r="E89"/>
  <c r="E88" i="3" s="1"/>
  <c r="E90" i="2"/>
  <c r="E91"/>
  <c r="E90" i="3" s="1"/>
  <c r="E92" i="2"/>
  <c r="E93"/>
  <c r="E94"/>
  <c r="E96"/>
  <c r="E97"/>
  <c r="E98"/>
  <c r="E99"/>
  <c r="E100"/>
  <c r="E101"/>
  <c r="E102"/>
  <c r="E101" i="3" s="1"/>
  <c r="E103" i="2"/>
  <c r="E104"/>
  <c r="E103" i="3" s="1"/>
  <c r="E105" i="2"/>
  <c r="E106"/>
  <c r="E107"/>
  <c r="E64"/>
  <c r="E48"/>
  <c r="E48" i="3" s="1"/>
  <c r="E49" i="2"/>
  <c r="E49" i="3" s="1"/>
  <c r="E50" i="2"/>
  <c r="E51"/>
  <c r="E51" i="3" s="1"/>
  <c r="E52" i="2"/>
  <c r="E53"/>
  <c r="E54"/>
  <c r="E55"/>
  <c r="E56"/>
  <c r="E57"/>
  <c r="E58"/>
  <c r="E59"/>
  <c r="E59" i="3" s="1"/>
  <c r="E60" i="2"/>
  <c r="E61"/>
  <c r="E61" i="3" s="1"/>
  <c r="E62" i="2"/>
  <c r="E62" i="3" s="1"/>
  <c r="E46" i="2"/>
  <c r="E33"/>
  <c r="E34"/>
  <c r="E35"/>
  <c r="E36"/>
  <c r="E37"/>
  <c r="E38"/>
  <c r="E39"/>
  <c r="E40"/>
  <c r="E41"/>
  <c r="E42"/>
  <c r="E43"/>
  <c r="E44"/>
  <c r="E45"/>
  <c r="E22"/>
  <c r="E23"/>
  <c r="E24"/>
  <c r="E25"/>
  <c r="E26"/>
  <c r="E27"/>
  <c r="E28"/>
  <c r="E29"/>
  <c r="E30"/>
  <c r="E31"/>
  <c r="E20"/>
  <c r="E12"/>
  <c r="E13"/>
  <c r="E14"/>
  <c r="E15"/>
  <c r="E16"/>
  <c r="E17"/>
  <c r="E18"/>
  <c r="E19"/>
  <c r="E4"/>
  <c r="E5"/>
  <c r="E6"/>
  <c r="E7"/>
  <c r="E8"/>
  <c r="E9"/>
  <c r="E10"/>
  <c r="E3"/>
  <c r="D66"/>
  <c r="D65" i="3" s="1"/>
  <c r="D67" i="2"/>
  <c r="D66" i="3" s="1"/>
  <c r="D68" i="2"/>
  <c r="D69"/>
  <c r="D70"/>
  <c r="D71"/>
  <c r="D72"/>
  <c r="D73"/>
  <c r="D74"/>
  <c r="D75"/>
  <c r="D74" i="3" s="1"/>
  <c r="D76" i="2"/>
  <c r="D77"/>
  <c r="D76" i="3" s="1"/>
  <c r="D78" i="2"/>
  <c r="D79"/>
  <c r="D80"/>
  <c r="D82"/>
  <c r="D83"/>
  <c r="D84"/>
  <c r="D85"/>
  <c r="D86"/>
  <c r="D87"/>
  <c r="D88"/>
  <c r="D89"/>
  <c r="D88" i="3" s="1"/>
  <c r="D90" i="2"/>
  <c r="D91"/>
  <c r="D90" i="3" s="1"/>
  <c r="D92" i="2"/>
  <c r="D93"/>
  <c r="D94"/>
  <c r="D96"/>
  <c r="D97"/>
  <c r="D98"/>
  <c r="D99"/>
  <c r="D100"/>
  <c r="D101"/>
  <c r="D102"/>
  <c r="D101" i="3" s="1"/>
  <c r="D103" i="2"/>
  <c r="D104"/>
  <c r="D103" i="3" s="1"/>
  <c r="D105" i="2"/>
  <c r="D106"/>
  <c r="D107"/>
  <c r="D64"/>
  <c r="D48"/>
  <c r="D48" i="3" s="1"/>
  <c r="D49" i="2"/>
  <c r="D49" i="3" s="1"/>
  <c r="D50" i="2"/>
  <c r="D51"/>
  <c r="D51" i="3" s="1"/>
  <c r="D52" i="2"/>
  <c r="D53"/>
  <c r="D54"/>
  <c r="D55"/>
  <c r="D56"/>
  <c r="D57"/>
  <c r="D58"/>
  <c r="D59"/>
  <c r="D59" i="3" s="1"/>
  <c r="D60" i="2"/>
  <c r="D61"/>
  <c r="D61" i="3" s="1"/>
  <c r="D62" i="2"/>
  <c r="D62" i="3" s="1"/>
  <c r="D46" i="2"/>
  <c r="D33"/>
  <c r="D34"/>
  <c r="D35"/>
  <c r="D36"/>
  <c r="D37"/>
  <c r="D38"/>
  <c r="D39"/>
  <c r="D40"/>
  <c r="D41"/>
  <c r="D42"/>
  <c r="D43"/>
  <c r="D44"/>
  <c r="D45"/>
  <c r="D23"/>
  <c r="D24"/>
  <c r="D25"/>
  <c r="D26"/>
  <c r="D27"/>
  <c r="D28"/>
  <c r="D29"/>
  <c r="D30"/>
  <c r="D31"/>
  <c r="D22"/>
  <c r="D20"/>
  <c r="D13"/>
  <c r="D14"/>
  <c r="D15"/>
  <c r="D16"/>
  <c r="D17"/>
  <c r="D18"/>
  <c r="D19"/>
  <c r="D12"/>
  <c r="D4"/>
  <c r="D5"/>
  <c r="D6"/>
  <c r="D7"/>
  <c r="D8"/>
  <c r="D9"/>
  <c r="D10"/>
  <c r="D3"/>
  <c r="B107"/>
  <c r="C107" s="1"/>
  <c r="B66"/>
  <c r="B67"/>
  <c r="C67" s="1"/>
  <c r="B68"/>
  <c r="B69"/>
  <c r="C69" s="1"/>
  <c r="B70"/>
  <c r="B71"/>
  <c r="C71" s="1"/>
  <c r="B72"/>
  <c r="B73"/>
  <c r="C73" s="1"/>
  <c r="B74"/>
  <c r="B75"/>
  <c r="C75" s="1"/>
  <c r="B76"/>
  <c r="B77"/>
  <c r="C77" s="1"/>
  <c r="B78"/>
  <c r="B79"/>
  <c r="C79" s="1"/>
  <c r="B80"/>
  <c r="B82"/>
  <c r="C82" s="1"/>
  <c r="B83"/>
  <c r="B84"/>
  <c r="C84" s="1"/>
  <c r="B85"/>
  <c r="B86"/>
  <c r="C86" s="1"/>
  <c r="B87"/>
  <c r="B88"/>
  <c r="C88" s="1"/>
  <c r="B89"/>
  <c r="B90"/>
  <c r="C90" s="1"/>
  <c r="B91"/>
  <c r="B92"/>
  <c r="C92" s="1"/>
  <c r="B93"/>
  <c r="B94"/>
  <c r="C94" s="1"/>
  <c r="B96"/>
  <c r="B97"/>
  <c r="C97" s="1"/>
  <c r="B98"/>
  <c r="B99"/>
  <c r="C99" s="1"/>
  <c r="B100"/>
  <c r="B101"/>
  <c r="C101" s="1"/>
  <c r="B102"/>
  <c r="B103"/>
  <c r="C103" s="1"/>
  <c r="B104"/>
  <c r="B105"/>
  <c r="C105" s="1"/>
  <c r="B106"/>
  <c r="B64"/>
  <c r="C64" s="1"/>
  <c r="B49"/>
  <c r="B50"/>
  <c r="B51"/>
  <c r="B52"/>
  <c r="B53"/>
  <c r="B54"/>
  <c r="B55"/>
  <c r="B56"/>
  <c r="B57"/>
  <c r="B58"/>
  <c r="B59"/>
  <c r="B60"/>
  <c r="B61"/>
  <c r="B62"/>
  <c r="B48"/>
  <c r="B46"/>
  <c r="C46" s="1"/>
  <c r="B45"/>
  <c r="B34"/>
  <c r="C34" s="1"/>
  <c r="B35"/>
  <c r="B36"/>
  <c r="C36" s="1"/>
  <c r="B37"/>
  <c r="B38"/>
  <c r="C38" s="1"/>
  <c r="B39"/>
  <c r="B40"/>
  <c r="C40" s="1"/>
  <c r="B41"/>
  <c r="B42"/>
  <c r="C42" s="1"/>
  <c r="B43"/>
  <c r="B44"/>
  <c r="C44" s="1"/>
  <c r="B33"/>
  <c r="B23"/>
  <c r="C23" s="1"/>
  <c r="B24"/>
  <c r="B25"/>
  <c r="C25" s="1"/>
  <c r="B26"/>
  <c r="B27"/>
  <c r="C27" s="1"/>
  <c r="B28"/>
  <c r="B29"/>
  <c r="C29" s="1"/>
  <c r="B30"/>
  <c r="B31"/>
  <c r="C31" s="1"/>
  <c r="B22"/>
  <c r="B20"/>
  <c r="C20" s="1"/>
  <c r="B3"/>
  <c r="B13"/>
  <c r="B14"/>
  <c r="B15"/>
  <c r="B16"/>
  <c r="B17"/>
  <c r="B18"/>
  <c r="B19"/>
  <c r="B12"/>
  <c r="B4"/>
  <c r="B5"/>
  <c r="B6"/>
  <c r="B7"/>
  <c r="B8"/>
  <c r="B9"/>
  <c r="B10"/>
  <c r="J20" i="4"/>
  <c r="J21"/>
  <c r="J22"/>
  <c r="J23"/>
  <c r="J4"/>
  <c r="J5"/>
  <c r="J6"/>
  <c r="J7"/>
  <c r="J8"/>
  <c r="J9"/>
  <c r="J10"/>
  <c r="J12"/>
  <c r="J13"/>
  <c r="J14"/>
  <c r="J15"/>
  <c r="J16"/>
  <c r="J17"/>
  <c r="J18"/>
  <c r="J19"/>
  <c r="J24"/>
  <c r="J26"/>
  <c r="J27"/>
  <c r="J28"/>
  <c r="J29"/>
  <c r="J30"/>
  <c r="J31"/>
  <c r="J32"/>
  <c r="J33"/>
  <c r="J34"/>
  <c r="J35"/>
  <c r="J37"/>
  <c r="J38"/>
  <c r="J39"/>
  <c r="J40"/>
  <c r="J41"/>
  <c r="J42"/>
  <c r="J43"/>
  <c r="J44"/>
  <c r="J45"/>
  <c r="J46"/>
  <c r="J47"/>
  <c r="J48"/>
  <c r="J49"/>
  <c r="J52"/>
  <c r="J54"/>
  <c r="J55"/>
  <c r="J56"/>
  <c r="J57"/>
  <c r="J58"/>
  <c r="J59"/>
  <c r="J60"/>
  <c r="J61"/>
  <c r="J62"/>
  <c r="J63"/>
  <c r="J64"/>
  <c r="J65"/>
  <c r="J66"/>
  <c r="J67"/>
  <c r="J68"/>
  <c r="J69"/>
  <c r="J71"/>
  <c r="J72"/>
  <c r="J73"/>
  <c r="J74"/>
  <c r="J75"/>
  <c r="J76"/>
  <c r="J77"/>
  <c r="J78"/>
  <c r="J79"/>
  <c r="J80"/>
  <c r="J81"/>
  <c r="J82"/>
  <c r="J83"/>
  <c r="J84"/>
  <c r="J85"/>
  <c r="J87"/>
  <c r="J88"/>
  <c r="J89"/>
  <c r="J90"/>
  <c r="J91"/>
  <c r="J92"/>
  <c r="J93"/>
  <c r="J94"/>
  <c r="J95"/>
  <c r="J96"/>
  <c r="J97"/>
  <c r="J98"/>
  <c r="J99"/>
  <c r="J101"/>
  <c r="J102"/>
  <c r="J103"/>
  <c r="J104"/>
  <c r="J105"/>
  <c r="J106"/>
  <c r="J107"/>
  <c r="J108"/>
  <c r="J109"/>
  <c r="J110"/>
  <c r="J111"/>
  <c r="J112"/>
  <c r="J3"/>
  <c r="B9" i="1" l="1"/>
  <c r="B9" i="3"/>
  <c r="J9" i="2"/>
  <c r="B7" i="1"/>
  <c r="B7" i="3"/>
  <c r="J7" i="2"/>
  <c r="B5" i="1"/>
  <c r="B5" i="3"/>
  <c r="J5" i="2"/>
  <c r="B12" i="1"/>
  <c r="B12" i="3"/>
  <c r="J12" i="2"/>
  <c r="B18" i="1"/>
  <c r="B18" i="3"/>
  <c r="J18" i="2"/>
  <c r="B16" i="1"/>
  <c r="B16" i="3"/>
  <c r="J16" i="2"/>
  <c r="B14" i="1"/>
  <c r="B14" i="3"/>
  <c r="J14" i="2"/>
  <c r="B3" i="1"/>
  <c r="J3" s="1"/>
  <c r="B3" i="3"/>
  <c r="J3" i="2"/>
  <c r="B22" i="1"/>
  <c r="J22" s="1"/>
  <c r="B22" i="3"/>
  <c r="J22" i="2"/>
  <c r="B30" i="1"/>
  <c r="J30" s="1"/>
  <c r="B30" i="3"/>
  <c r="J30" i="2"/>
  <c r="B28" i="1"/>
  <c r="J28" s="1"/>
  <c r="B28" i="3"/>
  <c r="J28" i="2"/>
  <c r="B26" i="1"/>
  <c r="J26" s="1"/>
  <c r="B26" i="3"/>
  <c r="J26" i="2"/>
  <c r="B24" i="1"/>
  <c r="J24" s="1"/>
  <c r="B24" i="3"/>
  <c r="J24" i="2"/>
  <c r="B33" i="1"/>
  <c r="J33" s="1"/>
  <c r="B33" i="3"/>
  <c r="J33" i="2"/>
  <c r="B43" i="1"/>
  <c r="J43" s="1"/>
  <c r="B43" i="3"/>
  <c r="J43" i="2"/>
  <c r="B41" i="1"/>
  <c r="J41" s="1"/>
  <c r="B41" i="3"/>
  <c r="J41" i="2"/>
  <c r="B39" i="1"/>
  <c r="J39" s="1"/>
  <c r="B39" i="3"/>
  <c r="J39" i="2"/>
  <c r="B37" i="1"/>
  <c r="J37" s="1"/>
  <c r="B37" i="3"/>
  <c r="J37" i="2"/>
  <c r="B35" i="1"/>
  <c r="J35" s="1"/>
  <c r="B35" i="3"/>
  <c r="J35" i="2"/>
  <c r="B45" i="1"/>
  <c r="J45" s="1"/>
  <c r="B45" i="3"/>
  <c r="J45" i="2"/>
  <c r="B48" i="3"/>
  <c r="J48" i="2"/>
  <c r="B60" i="1"/>
  <c r="B61" i="3"/>
  <c r="J61" i="2"/>
  <c r="B58" i="1"/>
  <c r="B59" i="3"/>
  <c r="J59" i="2"/>
  <c r="B56" i="1"/>
  <c r="J56" s="1"/>
  <c r="B57" i="3"/>
  <c r="J57" i="2"/>
  <c r="B54" i="1"/>
  <c r="J54" s="1"/>
  <c r="B55" i="3"/>
  <c r="J55" i="2"/>
  <c r="B52" i="1"/>
  <c r="J52" s="1"/>
  <c r="B53" i="3"/>
  <c r="J53" i="2"/>
  <c r="B50" i="1"/>
  <c r="B51" i="3"/>
  <c r="J51" i="2"/>
  <c r="B48" i="1"/>
  <c r="B49" i="3"/>
  <c r="J49" i="2"/>
  <c r="B104" i="1"/>
  <c r="B105" i="3"/>
  <c r="J106" i="2"/>
  <c r="B102" i="1"/>
  <c r="C102" s="1"/>
  <c r="B103" i="3"/>
  <c r="J104" i="2"/>
  <c r="B100" i="1"/>
  <c r="C100" s="1"/>
  <c r="B101" i="3"/>
  <c r="J102" i="2"/>
  <c r="B98" i="1"/>
  <c r="B99" i="3"/>
  <c r="J100" i="2"/>
  <c r="B96" i="1"/>
  <c r="B97" i="3"/>
  <c r="J98" i="2"/>
  <c r="B94" i="1"/>
  <c r="B95" i="3"/>
  <c r="J96" i="2"/>
  <c r="B91" i="1"/>
  <c r="B92" i="3"/>
  <c r="J93" i="2"/>
  <c r="B89" i="1"/>
  <c r="C89" s="1"/>
  <c r="B90" i="3"/>
  <c r="J91" i="2"/>
  <c r="B87" i="1"/>
  <c r="C87" s="1"/>
  <c r="B88" i="3"/>
  <c r="J89" i="2"/>
  <c r="B85" i="1"/>
  <c r="B86" i="3"/>
  <c r="J87" i="2"/>
  <c r="B83" i="1"/>
  <c r="B84" i="3"/>
  <c r="J85" i="2"/>
  <c r="B81" i="1"/>
  <c r="B82" i="3"/>
  <c r="J83" i="2"/>
  <c r="B78" i="1"/>
  <c r="B79" i="3"/>
  <c r="J80" i="2"/>
  <c r="B76" i="1"/>
  <c r="B77" i="3"/>
  <c r="J78" i="2"/>
  <c r="B74" i="1"/>
  <c r="B75" i="3"/>
  <c r="J76" i="2"/>
  <c r="B72" i="1"/>
  <c r="B73" i="3"/>
  <c r="J74" i="2"/>
  <c r="B70" i="1"/>
  <c r="B71" i="3"/>
  <c r="J72" i="2"/>
  <c r="B68" i="1"/>
  <c r="B69" i="3"/>
  <c r="J70" i="2"/>
  <c r="B66" i="1"/>
  <c r="B67" i="3"/>
  <c r="J68" i="2"/>
  <c r="B64" i="1"/>
  <c r="C64" s="1"/>
  <c r="B65" i="3"/>
  <c r="J66" i="2"/>
  <c r="D10" i="1"/>
  <c r="D10" i="3"/>
  <c r="D8" i="1"/>
  <c r="D8" i="3"/>
  <c r="D6" i="1"/>
  <c r="D6" i="3"/>
  <c r="D4" i="1"/>
  <c r="D4" i="3"/>
  <c r="D19" i="1"/>
  <c r="D19" i="3"/>
  <c r="D17" i="1"/>
  <c r="D17" i="3"/>
  <c r="D15" i="1"/>
  <c r="D15" i="3"/>
  <c r="D13" i="1"/>
  <c r="D13" i="3"/>
  <c r="D22" i="1"/>
  <c r="D22" i="3"/>
  <c r="D30" i="1"/>
  <c r="D30" i="3"/>
  <c r="D28" i="1"/>
  <c r="D28" i="3"/>
  <c r="D26" i="1"/>
  <c r="D26" i="3"/>
  <c r="D24" i="1"/>
  <c r="D24" i="3"/>
  <c r="D45" i="1"/>
  <c r="D45" i="3"/>
  <c r="D43" i="1"/>
  <c r="D43" i="3"/>
  <c r="D41" i="1"/>
  <c r="D41" i="3"/>
  <c r="D39" i="1"/>
  <c r="D39" i="3"/>
  <c r="D37" i="1"/>
  <c r="D37" i="3"/>
  <c r="C3" i="2"/>
  <c r="C61"/>
  <c r="C59"/>
  <c r="C57"/>
  <c r="C55"/>
  <c r="C53"/>
  <c r="C51"/>
  <c r="C49"/>
  <c r="C18"/>
  <c r="C16"/>
  <c r="C14"/>
  <c r="C12"/>
  <c r="C9"/>
  <c r="C7"/>
  <c r="C5"/>
  <c r="B10" i="1"/>
  <c r="J10" s="1"/>
  <c r="B10" i="3"/>
  <c r="J10" i="2"/>
  <c r="B8" i="1"/>
  <c r="J8" s="1"/>
  <c r="B8" i="3"/>
  <c r="J8" i="2"/>
  <c r="B6" i="1"/>
  <c r="J6" s="1"/>
  <c r="B6" i="3"/>
  <c r="J6" i="2"/>
  <c r="B4" i="1"/>
  <c r="J4" s="1"/>
  <c r="B4" i="3"/>
  <c r="J4" i="2"/>
  <c r="B19" i="1"/>
  <c r="J19" s="1"/>
  <c r="B19" i="3"/>
  <c r="J19" i="2"/>
  <c r="B17" i="1"/>
  <c r="J17" s="1"/>
  <c r="B17" i="3"/>
  <c r="J17" i="2"/>
  <c r="B15" i="1"/>
  <c r="J15" s="1"/>
  <c r="B15" i="3"/>
  <c r="J15" i="2"/>
  <c r="B13" i="1"/>
  <c r="J13" s="1"/>
  <c r="B13" i="3"/>
  <c r="J13" i="2"/>
  <c r="B20" i="1"/>
  <c r="B20" i="3"/>
  <c r="J20" i="2"/>
  <c r="B31" i="1"/>
  <c r="B31" i="3"/>
  <c r="J31" i="2"/>
  <c r="B29" i="1"/>
  <c r="B29" i="3"/>
  <c r="J29" i="2"/>
  <c r="B27" i="1"/>
  <c r="B27" i="3"/>
  <c r="J27" i="2"/>
  <c r="B25" i="1"/>
  <c r="B25" i="3"/>
  <c r="J25" i="2"/>
  <c r="B23" i="1"/>
  <c r="B23" i="3"/>
  <c r="J23" i="2"/>
  <c r="B44" i="1"/>
  <c r="B44" i="3"/>
  <c r="J44" i="2"/>
  <c r="B42" i="1"/>
  <c r="B42" i="3"/>
  <c r="J42" i="2"/>
  <c r="B40" i="1"/>
  <c r="B40" i="3"/>
  <c r="J40" i="2"/>
  <c r="B38" i="1"/>
  <c r="B38" i="3"/>
  <c r="J38" i="2"/>
  <c r="B36" i="1"/>
  <c r="B36" i="3"/>
  <c r="J36" i="2"/>
  <c r="B34" i="1"/>
  <c r="B34" i="3"/>
  <c r="J34" i="2"/>
  <c r="B46" i="1"/>
  <c r="B46" i="3"/>
  <c r="J46" i="2"/>
  <c r="B61" i="1"/>
  <c r="C61" s="1"/>
  <c r="B62" i="3"/>
  <c r="J62" i="2"/>
  <c r="B59" i="1"/>
  <c r="B60" i="3"/>
  <c r="J60" i="2"/>
  <c r="B57" i="1"/>
  <c r="B58" i="3"/>
  <c r="J58" i="2"/>
  <c r="B55" i="1"/>
  <c r="B56" i="3"/>
  <c r="J56" i="2"/>
  <c r="B53" i="1"/>
  <c r="B54" i="3"/>
  <c r="J54" i="2"/>
  <c r="B51" i="1"/>
  <c r="B52" i="3"/>
  <c r="J52" i="2"/>
  <c r="B49" i="1"/>
  <c r="B50" i="3"/>
  <c r="J50" i="2"/>
  <c r="B62" i="1"/>
  <c r="J62" s="1"/>
  <c r="B63" i="3"/>
  <c r="J64" i="2"/>
  <c r="B103" i="1"/>
  <c r="J103" s="1"/>
  <c r="B104" i="3"/>
  <c r="J105" i="2"/>
  <c r="B101" i="1"/>
  <c r="J101" s="1"/>
  <c r="B102" i="3"/>
  <c r="J103" i="2"/>
  <c r="B99" i="1"/>
  <c r="J99" s="1"/>
  <c r="B100" i="3"/>
  <c r="J101" i="2"/>
  <c r="B97" i="1"/>
  <c r="J97" s="1"/>
  <c r="B98" i="3"/>
  <c r="J99" i="2"/>
  <c r="B95" i="1"/>
  <c r="J95" s="1"/>
  <c r="B96" i="3"/>
  <c r="J97" i="2"/>
  <c r="B92" i="1"/>
  <c r="J92" s="1"/>
  <c r="B93" i="3"/>
  <c r="J94" i="2"/>
  <c r="B90" i="1"/>
  <c r="J90" s="1"/>
  <c r="B91" i="3"/>
  <c r="J92" i="2"/>
  <c r="B88" i="1"/>
  <c r="J88" s="1"/>
  <c r="B89" i="3"/>
  <c r="J90" i="2"/>
  <c r="B86" i="1"/>
  <c r="J86" s="1"/>
  <c r="B87" i="3"/>
  <c r="J88" i="2"/>
  <c r="B84" i="1"/>
  <c r="J84" s="1"/>
  <c r="B85" i="3"/>
  <c r="J86" i="2"/>
  <c r="B82" i="1"/>
  <c r="J82" s="1"/>
  <c r="B83" i="3"/>
  <c r="J84" i="2"/>
  <c r="B80" i="1"/>
  <c r="J80" s="1"/>
  <c r="B81" i="3"/>
  <c r="J82" i="2"/>
  <c r="B77" i="1"/>
  <c r="J77" s="1"/>
  <c r="B78" i="3"/>
  <c r="J79" i="2"/>
  <c r="B75" i="1"/>
  <c r="B76" i="3"/>
  <c r="J77" i="2"/>
  <c r="B73" i="1"/>
  <c r="B74" i="3"/>
  <c r="J75" i="2"/>
  <c r="B71" i="1"/>
  <c r="J71" s="1"/>
  <c r="B72" i="3"/>
  <c r="J73" i="2"/>
  <c r="B69" i="1"/>
  <c r="J69" s="1"/>
  <c r="B70" i="3"/>
  <c r="J71" i="2"/>
  <c r="B67" i="1"/>
  <c r="J67" s="1"/>
  <c r="B68" i="3"/>
  <c r="J69" i="2"/>
  <c r="B65" i="1"/>
  <c r="B66" i="3"/>
  <c r="J67" i="2"/>
  <c r="B105" i="1"/>
  <c r="J105" s="1"/>
  <c r="B106" i="3"/>
  <c r="J107" i="2"/>
  <c r="D3" i="1"/>
  <c r="D3" i="3"/>
  <c r="D9" i="1"/>
  <c r="D9" i="3"/>
  <c r="D7" i="1"/>
  <c r="D7" i="3"/>
  <c r="D5" i="1"/>
  <c r="D5" i="3"/>
  <c r="D12" i="1"/>
  <c r="D12" i="3"/>
  <c r="D18" i="1"/>
  <c r="D18" i="3"/>
  <c r="D16" i="1"/>
  <c r="D16" i="3"/>
  <c r="D14" i="1"/>
  <c r="D14" i="3"/>
  <c r="D20" i="1"/>
  <c r="D20" i="3"/>
  <c r="D31" i="1"/>
  <c r="D31" i="3"/>
  <c r="D29" i="1"/>
  <c r="D29" i="3"/>
  <c r="C106" i="2"/>
  <c r="C104"/>
  <c r="C102"/>
  <c r="C100"/>
  <c r="C98"/>
  <c r="C96"/>
  <c r="C93"/>
  <c r="C91"/>
  <c r="C89"/>
  <c r="C87"/>
  <c r="C85"/>
  <c r="C83"/>
  <c r="C80"/>
  <c r="C78"/>
  <c r="C76"/>
  <c r="C74"/>
  <c r="C72"/>
  <c r="C70"/>
  <c r="C68"/>
  <c r="C66"/>
  <c r="C62"/>
  <c r="C60"/>
  <c r="C58"/>
  <c r="C56"/>
  <c r="C54"/>
  <c r="C52"/>
  <c r="C50"/>
  <c r="C48"/>
  <c r="C45"/>
  <c r="C43"/>
  <c r="C41"/>
  <c r="C39"/>
  <c r="C37"/>
  <c r="C35"/>
  <c r="C33"/>
  <c r="C30"/>
  <c r="C28"/>
  <c r="C26"/>
  <c r="C24"/>
  <c r="C22"/>
  <c r="C19"/>
  <c r="C17"/>
  <c r="C15"/>
  <c r="C13"/>
  <c r="C10"/>
  <c r="C8"/>
  <c r="C6"/>
  <c r="C4"/>
  <c r="D35" i="1"/>
  <c r="D35" i="3"/>
  <c r="D33" i="1"/>
  <c r="D33" i="3"/>
  <c r="D59" i="1"/>
  <c r="D60" i="3"/>
  <c r="D57" i="1"/>
  <c r="D58" i="3"/>
  <c r="D55" i="1"/>
  <c r="D56" i="3"/>
  <c r="D53" i="1"/>
  <c r="D54" i="3"/>
  <c r="D51" i="1"/>
  <c r="D52" i="3"/>
  <c r="D49" i="1"/>
  <c r="D50" i="3"/>
  <c r="D105" i="1"/>
  <c r="D106" i="3"/>
  <c r="D103" i="1"/>
  <c r="D104" i="3"/>
  <c r="D101" i="1"/>
  <c r="D102" i="3"/>
  <c r="D99" i="1"/>
  <c r="D100" i="3"/>
  <c r="D97" i="1"/>
  <c r="D98" i="3"/>
  <c r="D95" i="1"/>
  <c r="D96" i="3"/>
  <c r="D92" i="1"/>
  <c r="D93" i="3"/>
  <c r="D90" i="1"/>
  <c r="D91" i="3"/>
  <c r="D88" i="1"/>
  <c r="D89" i="3"/>
  <c r="D86" i="1"/>
  <c r="D87" i="3"/>
  <c r="D84" i="1"/>
  <c r="D85" i="3"/>
  <c r="D82" i="1"/>
  <c r="D83" i="3"/>
  <c r="D80" i="1"/>
  <c r="D81" i="3"/>
  <c r="D77" i="1"/>
  <c r="D78" i="3"/>
  <c r="D71" i="1"/>
  <c r="D72" i="3"/>
  <c r="D69" i="1"/>
  <c r="D70" i="3"/>
  <c r="D67" i="1"/>
  <c r="D68" i="3"/>
  <c r="E3" i="1"/>
  <c r="E3" i="3"/>
  <c r="E9" i="1"/>
  <c r="E9" i="3"/>
  <c r="E7" i="1"/>
  <c r="E7" i="3"/>
  <c r="E5" i="1"/>
  <c r="E5" i="3"/>
  <c r="E19" i="1"/>
  <c r="E19" i="3"/>
  <c r="E17" i="1"/>
  <c r="E17" i="3"/>
  <c r="E15" i="1"/>
  <c r="E15" i="3"/>
  <c r="E13" i="1"/>
  <c r="E13" i="3"/>
  <c r="E20" i="1"/>
  <c r="E20" i="3"/>
  <c r="E30" i="1"/>
  <c r="E30" i="3"/>
  <c r="E28" i="1"/>
  <c r="E28" i="3"/>
  <c r="E26" i="1"/>
  <c r="E26" i="3"/>
  <c r="E24" i="1"/>
  <c r="E24" i="3"/>
  <c r="E22" i="1"/>
  <c r="E22" i="3"/>
  <c r="E44" i="1"/>
  <c r="E44" i="3"/>
  <c r="E42" i="1"/>
  <c r="E42" i="3"/>
  <c r="E40" i="1"/>
  <c r="E40" i="3"/>
  <c r="E38" i="1"/>
  <c r="E38" i="3"/>
  <c r="E36" i="1"/>
  <c r="E36" i="3"/>
  <c r="E34" i="1"/>
  <c r="E34" i="3"/>
  <c r="E46" i="1"/>
  <c r="E46" i="3"/>
  <c r="E56" i="1"/>
  <c r="E57" i="3"/>
  <c r="E54" i="1"/>
  <c r="E55" i="3"/>
  <c r="E52" i="1"/>
  <c r="E53" i="3"/>
  <c r="E62" i="1"/>
  <c r="E63" i="3"/>
  <c r="E104" i="1"/>
  <c r="E105" i="3"/>
  <c r="E98" i="1"/>
  <c r="E99" i="3"/>
  <c r="E96" i="1"/>
  <c r="E97" i="3"/>
  <c r="E94" i="1"/>
  <c r="E95" i="3"/>
  <c r="E91" i="1"/>
  <c r="E92" i="3"/>
  <c r="E85" i="1"/>
  <c r="E86" i="3"/>
  <c r="E83" i="1"/>
  <c r="E84" i="3"/>
  <c r="E81" i="1"/>
  <c r="E82" i="3"/>
  <c r="E78" i="1"/>
  <c r="E79" i="3"/>
  <c r="E76" i="1"/>
  <c r="E77" i="3"/>
  <c r="E74" i="1"/>
  <c r="E75" i="3"/>
  <c r="E72" i="1"/>
  <c r="E73" i="3"/>
  <c r="E70" i="1"/>
  <c r="E71" i="3"/>
  <c r="E68" i="1"/>
  <c r="E69" i="3"/>
  <c r="E66" i="1"/>
  <c r="E67" i="3"/>
  <c r="F19" i="1"/>
  <c r="F19" i="3"/>
  <c r="F17" i="1"/>
  <c r="F17" i="3"/>
  <c r="F15" i="1"/>
  <c r="F15" i="3"/>
  <c r="F13" i="1"/>
  <c r="F13" i="3"/>
  <c r="F10" i="1"/>
  <c r="F10" i="3"/>
  <c r="F8" i="1"/>
  <c r="F8" i="3"/>
  <c r="F6" i="1"/>
  <c r="F6" i="3"/>
  <c r="F4" i="1"/>
  <c r="F4" i="3"/>
  <c r="F31" i="1"/>
  <c r="F31" i="3"/>
  <c r="F29" i="1"/>
  <c r="F29" i="3"/>
  <c r="F27" i="1"/>
  <c r="F27" i="3"/>
  <c r="F25" i="1"/>
  <c r="F25" i="3"/>
  <c r="F23" i="1"/>
  <c r="F23" i="3"/>
  <c r="F44" i="1"/>
  <c r="F44" i="3"/>
  <c r="F42" i="1"/>
  <c r="F42" i="3"/>
  <c r="F40" i="1"/>
  <c r="F40" i="3"/>
  <c r="F38" i="1"/>
  <c r="F38" i="3"/>
  <c r="F36" i="1"/>
  <c r="F36" i="3"/>
  <c r="F34" i="1"/>
  <c r="F34" i="3"/>
  <c r="F46" i="1"/>
  <c r="F46" i="3"/>
  <c r="F56" i="1"/>
  <c r="F57" i="3"/>
  <c r="F54" i="1"/>
  <c r="F55" i="3"/>
  <c r="F52" i="1"/>
  <c r="F53" i="3"/>
  <c r="F62" i="1"/>
  <c r="F63" i="3"/>
  <c r="F77" i="1"/>
  <c r="F78" i="3"/>
  <c r="F71" i="1"/>
  <c r="F72" i="3"/>
  <c r="F69" i="1"/>
  <c r="F70" i="3"/>
  <c r="F67" i="1"/>
  <c r="F68" i="3"/>
  <c r="F92" i="1"/>
  <c r="F93" i="3"/>
  <c r="F90" i="1"/>
  <c r="F91" i="3"/>
  <c r="F88" i="1"/>
  <c r="F89" i="3"/>
  <c r="F86" i="1"/>
  <c r="F87" i="3"/>
  <c r="F84" i="1"/>
  <c r="F85" i="3"/>
  <c r="F82" i="1"/>
  <c r="F83" i="3"/>
  <c r="F80" i="1"/>
  <c r="F81" i="3"/>
  <c r="F104" i="1"/>
  <c r="F105" i="3"/>
  <c r="F98" i="1"/>
  <c r="F99" i="3"/>
  <c r="F96" i="1"/>
  <c r="F97" i="3"/>
  <c r="F94" i="1"/>
  <c r="F95" i="3"/>
  <c r="G19" i="1"/>
  <c r="G19" i="3"/>
  <c r="G17" i="1"/>
  <c r="G17" i="3"/>
  <c r="G15" i="1"/>
  <c r="G15" i="3"/>
  <c r="G13" i="1"/>
  <c r="G13" i="3"/>
  <c r="G10" i="1"/>
  <c r="G10" i="3"/>
  <c r="G8" i="1"/>
  <c r="G8" i="3"/>
  <c r="G6" i="1"/>
  <c r="G6" i="3"/>
  <c r="G4" i="1"/>
  <c r="G4" i="3"/>
  <c r="G31" i="1"/>
  <c r="G31" i="3"/>
  <c r="G29" i="1"/>
  <c r="G29" i="3"/>
  <c r="G27" i="1"/>
  <c r="G27" i="3"/>
  <c r="G25" i="1"/>
  <c r="G25" i="3"/>
  <c r="G23" i="1"/>
  <c r="G23" i="3"/>
  <c r="G45" i="1"/>
  <c r="G45" i="3"/>
  <c r="G43" i="1"/>
  <c r="G43" i="3"/>
  <c r="G41" i="1"/>
  <c r="G41" i="3"/>
  <c r="G39" i="1"/>
  <c r="G39" i="3"/>
  <c r="G37" i="1"/>
  <c r="G37" i="3"/>
  <c r="G35" i="1"/>
  <c r="G35" i="3"/>
  <c r="G33" i="1"/>
  <c r="G33" i="3"/>
  <c r="G61" i="1"/>
  <c r="G62" i="3"/>
  <c r="G59" i="1"/>
  <c r="G60" i="3"/>
  <c r="G57" i="1"/>
  <c r="G58" i="3"/>
  <c r="G55" i="1"/>
  <c r="G56" i="3"/>
  <c r="G53" i="1"/>
  <c r="G54" i="3"/>
  <c r="G51" i="1"/>
  <c r="G52" i="3"/>
  <c r="G49" i="1"/>
  <c r="G50" i="3"/>
  <c r="G105" i="1"/>
  <c r="G106" i="3"/>
  <c r="G103" i="1"/>
  <c r="G104" i="3"/>
  <c r="G101" i="1"/>
  <c r="G102" i="3"/>
  <c r="G99" i="1"/>
  <c r="G100" i="3"/>
  <c r="G97" i="1"/>
  <c r="G98" i="3"/>
  <c r="G95" i="1"/>
  <c r="G96" i="3"/>
  <c r="G92" i="1"/>
  <c r="G93" i="3"/>
  <c r="G90" i="1"/>
  <c r="G91" i="3"/>
  <c r="G88" i="1"/>
  <c r="G89" i="3"/>
  <c r="G86" i="1"/>
  <c r="G87" i="3"/>
  <c r="G84" i="1"/>
  <c r="G85" i="3"/>
  <c r="G82" i="1"/>
  <c r="G83" i="3"/>
  <c r="G80" i="1"/>
  <c r="G81" i="3"/>
  <c r="G77" i="1"/>
  <c r="G78" i="3"/>
  <c r="G75" i="1"/>
  <c r="G76" i="3"/>
  <c r="G73" i="1"/>
  <c r="G74" i="3"/>
  <c r="G71" i="1"/>
  <c r="G72" i="3"/>
  <c r="G69" i="1"/>
  <c r="G70" i="3"/>
  <c r="G67" i="1"/>
  <c r="G68" i="3"/>
  <c r="G65" i="1"/>
  <c r="G66" i="3"/>
  <c r="H3" i="1"/>
  <c r="H3" i="3"/>
  <c r="H18" i="1"/>
  <c r="H18" i="3"/>
  <c r="H16" i="1"/>
  <c r="H16" i="3"/>
  <c r="H14" i="1"/>
  <c r="H14" i="3"/>
  <c r="H12" i="1"/>
  <c r="H12" i="3"/>
  <c r="H9" i="1"/>
  <c r="H9" i="3"/>
  <c r="H7" i="1"/>
  <c r="H7" i="3"/>
  <c r="H5" i="1"/>
  <c r="H5" i="3"/>
  <c r="H20" i="1"/>
  <c r="H20" i="3"/>
  <c r="H44" i="1"/>
  <c r="H44" i="3"/>
  <c r="H42" i="1"/>
  <c r="H42" i="3"/>
  <c r="H40" i="1"/>
  <c r="H40" i="3"/>
  <c r="H38" i="1"/>
  <c r="H38" i="3"/>
  <c r="H36" i="1"/>
  <c r="H36" i="3"/>
  <c r="H34" i="1"/>
  <c r="H34" i="3"/>
  <c r="H31" i="1"/>
  <c r="H31" i="3"/>
  <c r="H29" i="1"/>
  <c r="H29" i="3"/>
  <c r="H27" i="1"/>
  <c r="H27" i="3"/>
  <c r="H25" i="1"/>
  <c r="H25" i="3"/>
  <c r="H23" i="1"/>
  <c r="H23" i="3"/>
  <c r="H46" i="1"/>
  <c r="H46" i="3"/>
  <c r="H56" i="1"/>
  <c r="H57" i="3"/>
  <c r="H54" i="1"/>
  <c r="H55" i="3"/>
  <c r="H52" i="1"/>
  <c r="H53" i="3"/>
  <c r="H62" i="1"/>
  <c r="H63" i="3"/>
  <c r="H104" i="1"/>
  <c r="H105" i="3"/>
  <c r="H98" i="1"/>
  <c r="H99" i="3"/>
  <c r="H96" i="1"/>
  <c r="H97" i="3"/>
  <c r="H94" i="1"/>
  <c r="H95" i="3"/>
  <c r="H91" i="1"/>
  <c r="H92" i="3"/>
  <c r="H85" i="1"/>
  <c r="H86" i="3"/>
  <c r="H83" i="1"/>
  <c r="H84" i="3"/>
  <c r="H81" i="1"/>
  <c r="H82" i="3"/>
  <c r="H78" i="1"/>
  <c r="H79" i="3"/>
  <c r="H76" i="1"/>
  <c r="H77" i="3"/>
  <c r="H74" i="1"/>
  <c r="H75" i="3"/>
  <c r="H72" i="1"/>
  <c r="H73" i="3"/>
  <c r="H70" i="1"/>
  <c r="H71" i="3"/>
  <c r="H68" i="1"/>
  <c r="H69" i="3"/>
  <c r="H66" i="1"/>
  <c r="H67" i="3"/>
  <c r="I19" i="1"/>
  <c r="I19" i="3"/>
  <c r="I17" i="1"/>
  <c r="I17" i="3"/>
  <c r="I15" i="1"/>
  <c r="I15" i="3"/>
  <c r="I13" i="1"/>
  <c r="I13" i="3"/>
  <c r="I10" i="1"/>
  <c r="I10" i="3"/>
  <c r="I8" i="1"/>
  <c r="I8" i="3"/>
  <c r="I6" i="1"/>
  <c r="I6" i="3"/>
  <c r="I4" i="1"/>
  <c r="I4" i="3"/>
  <c r="I31" i="1"/>
  <c r="I31" i="3"/>
  <c r="I29" i="1"/>
  <c r="I29" i="3"/>
  <c r="I27" i="1"/>
  <c r="I27" i="3"/>
  <c r="I25" i="1"/>
  <c r="I25" i="3"/>
  <c r="I23" i="1"/>
  <c r="I23" i="3"/>
  <c r="I45" i="1"/>
  <c r="I45" i="3"/>
  <c r="I43" i="1"/>
  <c r="I43" i="3"/>
  <c r="I41" i="1"/>
  <c r="I41" i="3"/>
  <c r="I39" i="1"/>
  <c r="I39" i="3"/>
  <c r="I37" i="1"/>
  <c r="I37" i="3"/>
  <c r="I35" i="1"/>
  <c r="I35" i="3"/>
  <c r="I33" i="1"/>
  <c r="I33" i="3"/>
  <c r="I62"/>
  <c r="I59" i="1"/>
  <c r="I60" i="3"/>
  <c r="I57" i="1"/>
  <c r="I58" i="3"/>
  <c r="I55" i="1"/>
  <c r="I56" i="3"/>
  <c r="I53" i="1"/>
  <c r="I54" i="3"/>
  <c r="I51" i="1"/>
  <c r="I52" i="3"/>
  <c r="I49" i="1"/>
  <c r="I50" i="3"/>
  <c r="I48"/>
  <c r="I105" i="1"/>
  <c r="I106" i="3"/>
  <c r="I103" i="1"/>
  <c r="I104" i="3"/>
  <c r="I101" i="1"/>
  <c r="I102" i="3"/>
  <c r="I99" i="1"/>
  <c r="I100" i="3"/>
  <c r="I97" i="1"/>
  <c r="I98" i="3"/>
  <c r="I95" i="1"/>
  <c r="I96" i="3"/>
  <c r="I92" i="1"/>
  <c r="I93" i="3"/>
  <c r="I90" i="1"/>
  <c r="I91" i="3"/>
  <c r="I88" i="1"/>
  <c r="I89" i="3"/>
  <c r="I86" i="1"/>
  <c r="I87" i="3"/>
  <c r="I84" i="1"/>
  <c r="I85" i="3"/>
  <c r="I82" i="1"/>
  <c r="I83" i="3"/>
  <c r="I80" i="1"/>
  <c r="I81" i="3"/>
  <c r="I77" i="1"/>
  <c r="I78" i="3"/>
  <c r="I76"/>
  <c r="I74"/>
  <c r="I71" i="1"/>
  <c r="I72" i="3"/>
  <c r="I69" i="1"/>
  <c r="I70" i="3"/>
  <c r="I67" i="1"/>
  <c r="I68" i="3"/>
  <c r="I66"/>
  <c r="D27" i="1"/>
  <c r="D27" i="3"/>
  <c r="D25" i="1"/>
  <c r="D25" i="3"/>
  <c r="D23" i="1"/>
  <c r="D23" i="3"/>
  <c r="D44" i="1"/>
  <c r="D44" i="3"/>
  <c r="D42" i="1"/>
  <c r="D42" i="3"/>
  <c r="D40" i="1"/>
  <c r="D40" i="3"/>
  <c r="D38" i="1"/>
  <c r="D38" i="3"/>
  <c r="D36" i="1"/>
  <c r="D36" i="3"/>
  <c r="D34" i="1"/>
  <c r="D34" i="3"/>
  <c r="D46" i="1"/>
  <c r="D46" i="3"/>
  <c r="D56" i="1"/>
  <c r="D57" i="3"/>
  <c r="D54" i="1"/>
  <c r="D55" i="3"/>
  <c r="D52" i="1"/>
  <c r="D53" i="3"/>
  <c r="D62" i="1"/>
  <c r="D63" i="3"/>
  <c r="D104" i="1"/>
  <c r="D105" i="3"/>
  <c r="D98" i="1"/>
  <c r="D99" i="3"/>
  <c r="D96" i="1"/>
  <c r="D97" i="3"/>
  <c r="D94" i="1"/>
  <c r="D95" i="3"/>
  <c r="D91" i="1"/>
  <c r="D92" i="3"/>
  <c r="D85" i="1"/>
  <c r="D86" i="3"/>
  <c r="D83" i="1"/>
  <c r="D84" i="3"/>
  <c r="D81" i="1"/>
  <c r="D82" i="3"/>
  <c r="D78" i="1"/>
  <c r="D79" i="3"/>
  <c r="D76" i="1"/>
  <c r="D77" i="3"/>
  <c r="D74" i="1"/>
  <c r="D75" i="3"/>
  <c r="D72" i="1"/>
  <c r="D73" i="3"/>
  <c r="D70" i="1"/>
  <c r="D71" i="3"/>
  <c r="D68" i="1"/>
  <c r="D69" i="3"/>
  <c r="D66" i="1"/>
  <c r="D67" i="3"/>
  <c r="E10" i="1"/>
  <c r="E10" i="3"/>
  <c r="E8" i="1"/>
  <c r="E8" i="3"/>
  <c r="E6" i="1"/>
  <c r="E6" i="3"/>
  <c r="E4" i="1"/>
  <c r="E4" i="3"/>
  <c r="E18" i="1"/>
  <c r="E18" i="3"/>
  <c r="E16" i="1"/>
  <c r="E16" i="3"/>
  <c r="E14" i="1"/>
  <c r="E14" i="3"/>
  <c r="E12" i="1"/>
  <c r="E12" i="3"/>
  <c r="E31" i="1"/>
  <c r="E31" i="3"/>
  <c r="E29" i="1"/>
  <c r="E29" i="3"/>
  <c r="E27" i="1"/>
  <c r="E27" i="3"/>
  <c r="E25" i="1"/>
  <c r="E25" i="3"/>
  <c r="E23" i="1"/>
  <c r="E23" i="3"/>
  <c r="E45" i="1"/>
  <c r="E45" i="3"/>
  <c r="E43" i="1"/>
  <c r="E43" i="3"/>
  <c r="E41" i="1"/>
  <c r="E41" i="3"/>
  <c r="E39" i="1"/>
  <c r="E39" i="3"/>
  <c r="E37" i="1"/>
  <c r="E37" i="3"/>
  <c r="E35" i="1"/>
  <c r="E35" i="3"/>
  <c r="E33" i="1"/>
  <c r="E33" i="3"/>
  <c r="E59" i="1"/>
  <c r="E60" i="3"/>
  <c r="E57" i="1"/>
  <c r="E58" i="3"/>
  <c r="E55" i="1"/>
  <c r="E56" i="3"/>
  <c r="E53" i="1"/>
  <c r="E54" i="3"/>
  <c r="E51" i="1"/>
  <c r="E52" i="3"/>
  <c r="E49" i="1"/>
  <c r="E50" i="3"/>
  <c r="E105" i="1"/>
  <c r="E106" i="3"/>
  <c r="E103" i="1"/>
  <c r="E104" i="3"/>
  <c r="E101" i="1"/>
  <c r="E102" i="3"/>
  <c r="E99" i="1"/>
  <c r="E100" i="3"/>
  <c r="E97" i="1"/>
  <c r="E98" i="3"/>
  <c r="E95" i="1"/>
  <c r="E96" i="3"/>
  <c r="E92" i="1"/>
  <c r="E93" i="3"/>
  <c r="E90" i="1"/>
  <c r="E91" i="3"/>
  <c r="E88" i="1"/>
  <c r="E89" i="3"/>
  <c r="E86" i="1"/>
  <c r="E87" i="3"/>
  <c r="E84" i="1"/>
  <c r="E85" i="3"/>
  <c r="E82" i="1"/>
  <c r="E83" i="3"/>
  <c r="E80" i="1"/>
  <c r="E81" i="3"/>
  <c r="E77" i="1"/>
  <c r="E78" i="3"/>
  <c r="E71" i="1"/>
  <c r="E72" i="3"/>
  <c r="E69" i="1"/>
  <c r="E70" i="3"/>
  <c r="E67" i="1"/>
  <c r="E68" i="3"/>
  <c r="F3" i="1"/>
  <c r="F3" i="3"/>
  <c r="F18" i="1"/>
  <c r="F18" i="3"/>
  <c r="F16" i="1"/>
  <c r="F16" i="3"/>
  <c r="F14" i="1"/>
  <c r="F14" i="3"/>
  <c r="F12" i="1"/>
  <c r="F12" i="3"/>
  <c r="F9" i="1"/>
  <c r="F9" i="3"/>
  <c r="F7" i="1"/>
  <c r="F7" i="3"/>
  <c r="F5" i="1"/>
  <c r="F5" i="3"/>
  <c r="F22" i="1"/>
  <c r="F22" i="3"/>
  <c r="F30" i="1"/>
  <c r="F30" i="3"/>
  <c r="F28" i="1"/>
  <c r="F28" i="3"/>
  <c r="F26" i="1"/>
  <c r="F26" i="3"/>
  <c r="F24" i="1"/>
  <c r="F24" i="3"/>
  <c r="F45" i="1"/>
  <c r="F45" i="3"/>
  <c r="F43" i="1"/>
  <c r="F43" i="3"/>
  <c r="F41" i="1"/>
  <c r="F41" i="3"/>
  <c r="F39" i="1"/>
  <c r="F39" i="3"/>
  <c r="F37" i="1"/>
  <c r="F37" i="3"/>
  <c r="F35" i="1"/>
  <c r="F35" i="3"/>
  <c r="F33" i="1"/>
  <c r="F33" i="3"/>
  <c r="F59" i="1"/>
  <c r="F60" i="3"/>
  <c r="F57" i="1"/>
  <c r="F58" i="3"/>
  <c r="F55" i="1"/>
  <c r="F56" i="3"/>
  <c r="F53" i="1"/>
  <c r="F54" i="3"/>
  <c r="F51" i="1"/>
  <c r="F52" i="3"/>
  <c r="F49" i="1"/>
  <c r="F50" i="3"/>
  <c r="F78" i="1"/>
  <c r="F79" i="3"/>
  <c r="F76" i="1"/>
  <c r="F77" i="3"/>
  <c r="F74" i="1"/>
  <c r="F75" i="3"/>
  <c r="F72" i="1"/>
  <c r="F73" i="3"/>
  <c r="F70" i="1"/>
  <c r="F71" i="3"/>
  <c r="F68" i="1"/>
  <c r="F69" i="3"/>
  <c r="F66" i="1"/>
  <c r="F67" i="3"/>
  <c r="F91" i="1"/>
  <c r="F92" i="3"/>
  <c r="F85" i="1"/>
  <c r="F86" i="3"/>
  <c r="F83" i="1"/>
  <c r="F84" i="3"/>
  <c r="F81" i="1"/>
  <c r="F82" i="3"/>
  <c r="F105" i="1"/>
  <c r="F106" i="3"/>
  <c r="F103" i="1"/>
  <c r="F104" i="3"/>
  <c r="F101" i="1"/>
  <c r="F102" i="3"/>
  <c r="F99" i="1"/>
  <c r="F100" i="3"/>
  <c r="F97" i="1"/>
  <c r="F98" i="3"/>
  <c r="F95" i="1"/>
  <c r="F96" i="3"/>
  <c r="G3" i="1"/>
  <c r="G3" i="3"/>
  <c r="G18" i="1"/>
  <c r="G18" i="3"/>
  <c r="G16" i="1"/>
  <c r="G16" i="3"/>
  <c r="G14" i="1"/>
  <c r="G14" i="3"/>
  <c r="G12" i="1"/>
  <c r="G12" i="3"/>
  <c r="G9" i="1"/>
  <c r="G9" i="3"/>
  <c r="G7" i="1"/>
  <c r="G7" i="3"/>
  <c r="G5" i="1"/>
  <c r="G5" i="3"/>
  <c r="G20" i="1"/>
  <c r="G20" i="3"/>
  <c r="G30" i="1"/>
  <c r="G30" i="3"/>
  <c r="G28" i="1"/>
  <c r="G28" i="3"/>
  <c r="G26" i="1"/>
  <c r="G26" i="3"/>
  <c r="G24" i="1"/>
  <c r="G24" i="3"/>
  <c r="G22" i="1"/>
  <c r="G22" i="3"/>
  <c r="G44" i="1"/>
  <c r="G44" i="3"/>
  <c r="G42" i="1"/>
  <c r="G42" i="3"/>
  <c r="G40" i="1"/>
  <c r="G40" i="3"/>
  <c r="G38" i="1"/>
  <c r="G38" i="3"/>
  <c r="G36" i="1"/>
  <c r="G36" i="3"/>
  <c r="G34" i="1"/>
  <c r="G34" i="3"/>
  <c r="G46" i="1"/>
  <c r="G46" i="3"/>
  <c r="G60" i="1"/>
  <c r="G61" i="3"/>
  <c r="G58" i="1"/>
  <c r="G59" i="3"/>
  <c r="G56" i="1"/>
  <c r="G57" i="3"/>
  <c r="G54" i="1"/>
  <c r="G55" i="3"/>
  <c r="G52" i="1"/>
  <c r="G53" i="3"/>
  <c r="G50" i="1"/>
  <c r="G51" i="3"/>
  <c r="G48" i="1"/>
  <c r="G49" i="3"/>
  <c r="G62" i="1"/>
  <c r="G63" i="3"/>
  <c r="G104" i="1"/>
  <c r="G105" i="3"/>
  <c r="G102" i="1"/>
  <c r="G103" i="3"/>
  <c r="G100" i="1"/>
  <c r="G101" i="3"/>
  <c r="G98" i="1"/>
  <c r="G99" i="3"/>
  <c r="G96" i="1"/>
  <c r="G97" i="3"/>
  <c r="G94" i="1"/>
  <c r="G95" i="3"/>
  <c r="G91" i="1"/>
  <c r="G92" i="3"/>
  <c r="G89" i="1"/>
  <c r="G90" i="3"/>
  <c r="G87" i="1"/>
  <c r="G88" i="3"/>
  <c r="G85" i="1"/>
  <c r="G86" i="3"/>
  <c r="G83" i="1"/>
  <c r="G84" i="3"/>
  <c r="G81" i="1"/>
  <c r="G82" i="3"/>
  <c r="G78" i="1"/>
  <c r="G79" i="3"/>
  <c r="G76" i="1"/>
  <c r="G77" i="3"/>
  <c r="G74" i="1"/>
  <c r="G75" i="3"/>
  <c r="G72" i="1"/>
  <c r="G73" i="3"/>
  <c r="G70" i="1"/>
  <c r="G71" i="3"/>
  <c r="G68" i="1"/>
  <c r="G69" i="3"/>
  <c r="G66" i="1"/>
  <c r="G67" i="3"/>
  <c r="G64" i="1"/>
  <c r="G65" i="3"/>
  <c r="H19" i="1"/>
  <c r="H19" i="3"/>
  <c r="H17" i="1"/>
  <c r="H17" i="3"/>
  <c r="H15" i="1"/>
  <c r="H15" i="3"/>
  <c r="H13" i="1"/>
  <c r="H13" i="3"/>
  <c r="H10" i="1"/>
  <c r="H10" i="3"/>
  <c r="H8" i="1"/>
  <c r="H8" i="3"/>
  <c r="H6" i="1"/>
  <c r="H6" i="3"/>
  <c r="H4" i="1"/>
  <c r="H4" i="3"/>
  <c r="H45" i="1"/>
  <c r="H45" i="3"/>
  <c r="H43" i="1"/>
  <c r="H43" i="3"/>
  <c r="H41" i="1"/>
  <c r="H41" i="3"/>
  <c r="H39" i="1"/>
  <c r="H39" i="3"/>
  <c r="H37" i="1"/>
  <c r="H37" i="3"/>
  <c r="H35" i="1"/>
  <c r="H35" i="3"/>
  <c r="H33" i="1"/>
  <c r="H33" i="3"/>
  <c r="H30" i="1"/>
  <c r="H30" i="3"/>
  <c r="H28" i="1"/>
  <c r="H28" i="3"/>
  <c r="H26" i="1"/>
  <c r="H26" i="3"/>
  <c r="H24" i="1"/>
  <c r="H24" i="3"/>
  <c r="H22" i="1"/>
  <c r="H22" i="3"/>
  <c r="H59" i="1"/>
  <c r="H60" i="3"/>
  <c r="H57" i="1"/>
  <c r="H58" i="3"/>
  <c r="H55" i="1"/>
  <c r="H56" i="3"/>
  <c r="H53" i="1"/>
  <c r="H54" i="3"/>
  <c r="H51" i="1"/>
  <c r="H52" i="3"/>
  <c r="H49" i="1"/>
  <c r="H50" i="3"/>
  <c r="H105" i="1"/>
  <c r="H106" i="3"/>
  <c r="H103" i="1"/>
  <c r="H104" i="3"/>
  <c r="H101" i="1"/>
  <c r="H102" i="3"/>
  <c r="H99" i="1"/>
  <c r="H100" i="3"/>
  <c r="H97" i="1"/>
  <c r="H98" i="3"/>
  <c r="H95" i="1"/>
  <c r="H96" i="3"/>
  <c r="H92" i="1"/>
  <c r="H93" i="3"/>
  <c r="H90" i="1"/>
  <c r="H91" i="3"/>
  <c r="H88" i="1"/>
  <c r="H89" i="3"/>
  <c r="H86" i="1"/>
  <c r="H87" i="3"/>
  <c r="H84" i="1"/>
  <c r="H85" i="3"/>
  <c r="H82" i="1"/>
  <c r="H83" i="3"/>
  <c r="H80" i="1"/>
  <c r="H81" i="3"/>
  <c r="H77" i="1"/>
  <c r="H78" i="3"/>
  <c r="H71" i="1"/>
  <c r="H72" i="3"/>
  <c r="H69" i="1"/>
  <c r="H70" i="3"/>
  <c r="H67" i="1"/>
  <c r="H68" i="3"/>
  <c r="I3" i="1"/>
  <c r="I3" i="3"/>
  <c r="I18" i="1"/>
  <c r="I18" i="3"/>
  <c r="I16" i="1"/>
  <c r="I16" i="3"/>
  <c r="I14" i="1"/>
  <c r="I14" i="3"/>
  <c r="I12" i="1"/>
  <c r="I12" i="3"/>
  <c r="I9" i="1"/>
  <c r="I9" i="3"/>
  <c r="I7" i="1"/>
  <c r="I7" i="3"/>
  <c r="I5" i="1"/>
  <c r="I5" i="3"/>
  <c r="I20" i="1"/>
  <c r="I20" i="3"/>
  <c r="I30" i="1"/>
  <c r="I30" i="3"/>
  <c r="I28" i="1"/>
  <c r="I28" i="3"/>
  <c r="I26" i="1"/>
  <c r="I26" i="3"/>
  <c r="I24" i="1"/>
  <c r="I24" i="3"/>
  <c r="I22" i="1"/>
  <c r="I22" i="3"/>
  <c r="I44" i="1"/>
  <c r="I44" i="3"/>
  <c r="I42" i="1"/>
  <c r="I42" i="3"/>
  <c r="I40" i="1"/>
  <c r="I40" i="3"/>
  <c r="I38" i="1"/>
  <c r="I38" i="3"/>
  <c r="I36" i="1"/>
  <c r="I36" i="3"/>
  <c r="I34" i="1"/>
  <c r="I34" i="3"/>
  <c r="I46" i="1"/>
  <c r="I46" i="3"/>
  <c r="I61"/>
  <c r="I59"/>
  <c r="I56" i="1"/>
  <c r="I57" i="3"/>
  <c r="I54" i="1"/>
  <c r="I55" i="3"/>
  <c r="I52" i="1"/>
  <c r="I53" i="3"/>
  <c r="I51"/>
  <c r="I49"/>
  <c r="I62" i="1"/>
  <c r="I63" i="3"/>
  <c r="I104" i="1"/>
  <c r="I105" i="3"/>
  <c r="I103"/>
  <c r="I101"/>
  <c r="I98" i="1"/>
  <c r="I99" i="3"/>
  <c r="I96" i="1"/>
  <c r="I97" i="3"/>
  <c r="I94" i="1"/>
  <c r="I95" i="3"/>
  <c r="I91" i="1"/>
  <c r="I92" i="3"/>
  <c r="I90"/>
  <c r="I88"/>
  <c r="I85" i="1"/>
  <c r="I86" i="3"/>
  <c r="I83" i="1"/>
  <c r="I84" i="3"/>
  <c r="I81" i="1"/>
  <c r="I82" i="3"/>
  <c r="I78" i="1"/>
  <c r="I79" i="3"/>
  <c r="I76" i="1"/>
  <c r="I77" i="3"/>
  <c r="I74" i="1"/>
  <c r="I75" i="3"/>
  <c r="I72" i="1"/>
  <c r="I73" i="3"/>
  <c r="I70" i="1"/>
  <c r="I71" i="3"/>
  <c r="I68" i="1"/>
  <c r="I69" i="3"/>
  <c r="I66" i="1"/>
  <c r="I67" i="3"/>
  <c r="I65"/>
  <c r="K19" i="1"/>
  <c r="K19" i="3"/>
  <c r="K17" i="1"/>
  <c r="K17" i="3"/>
  <c r="K15" i="1"/>
  <c r="K15" i="3"/>
  <c r="K13" i="1"/>
  <c r="K13" i="3"/>
  <c r="K10" i="1"/>
  <c r="K10" i="3"/>
  <c r="K8" i="1"/>
  <c r="K8" i="3"/>
  <c r="K6" i="1"/>
  <c r="K6" i="3"/>
  <c r="K4" i="1"/>
  <c r="K4" i="3"/>
  <c r="K45" i="1"/>
  <c r="K45" i="3"/>
  <c r="K43" i="1"/>
  <c r="K43" i="3"/>
  <c r="K41" i="1"/>
  <c r="K41" i="3"/>
  <c r="K39" i="1"/>
  <c r="K39" i="3"/>
  <c r="K37" i="1"/>
  <c r="K37" i="3"/>
  <c r="K35" i="1"/>
  <c r="K35" i="3"/>
  <c r="K33" i="1"/>
  <c r="K33" i="3"/>
  <c r="K30" i="1"/>
  <c r="K30" i="3"/>
  <c r="K28" i="1"/>
  <c r="K28" i="3"/>
  <c r="K26" i="1"/>
  <c r="K26" i="3"/>
  <c r="K24" i="1"/>
  <c r="K24" i="3"/>
  <c r="K22" i="1"/>
  <c r="K22" i="3"/>
  <c r="K59" i="1"/>
  <c r="K60" i="3"/>
  <c r="K57" i="1"/>
  <c r="K58" i="3"/>
  <c r="K55" i="1"/>
  <c r="K56" i="3"/>
  <c r="K53" i="1"/>
  <c r="K54" i="3"/>
  <c r="K51" i="1"/>
  <c r="K52" i="3"/>
  <c r="K49" i="1"/>
  <c r="K50" i="3"/>
  <c r="K105" i="1"/>
  <c r="K106" i="3"/>
  <c r="K103" i="1"/>
  <c r="K104" i="3"/>
  <c r="K101" i="1"/>
  <c r="K102" i="3"/>
  <c r="K99" i="1"/>
  <c r="K100" i="3"/>
  <c r="K97" i="1"/>
  <c r="K98" i="3"/>
  <c r="K95" i="1"/>
  <c r="K96" i="3"/>
  <c r="K92" i="1"/>
  <c r="K93" i="3"/>
  <c r="K90" i="1"/>
  <c r="K91" i="3"/>
  <c r="K88" i="1"/>
  <c r="K89" i="3"/>
  <c r="K86" i="1"/>
  <c r="K87" i="3"/>
  <c r="K84" i="1"/>
  <c r="K85" i="3"/>
  <c r="K82" i="1"/>
  <c r="K83" i="3"/>
  <c r="K80" i="1"/>
  <c r="K81" i="3"/>
  <c r="K77" i="1"/>
  <c r="K78" i="3"/>
  <c r="K71" i="1"/>
  <c r="K72" i="3"/>
  <c r="K69" i="1"/>
  <c r="K70" i="3"/>
  <c r="K67" i="1"/>
  <c r="K68" i="3"/>
  <c r="K3" i="1"/>
  <c r="K3" i="3"/>
  <c r="K18" i="1"/>
  <c r="K18" i="3"/>
  <c r="K16" i="1"/>
  <c r="K16" i="3"/>
  <c r="K14" i="1"/>
  <c r="K14" i="3"/>
  <c r="K12" i="1"/>
  <c r="K12" i="3"/>
  <c r="K9" i="1"/>
  <c r="K9" i="3"/>
  <c r="K7" i="1"/>
  <c r="K7" i="3"/>
  <c r="K5" i="1"/>
  <c r="K5" i="3"/>
  <c r="K20" i="1"/>
  <c r="K20" i="3"/>
  <c r="K44" i="1"/>
  <c r="K44" i="3"/>
  <c r="K42" i="1"/>
  <c r="K42" i="3"/>
  <c r="K40" i="1"/>
  <c r="K40" i="3"/>
  <c r="K38" i="1"/>
  <c r="K38" i="3"/>
  <c r="K36" i="1"/>
  <c r="K36" i="3"/>
  <c r="K34" i="1"/>
  <c r="K34" i="3"/>
  <c r="K31" i="1"/>
  <c r="K31" i="3"/>
  <c r="K29" i="1"/>
  <c r="K29" i="3"/>
  <c r="K27" i="1"/>
  <c r="K27" i="3"/>
  <c r="K25" i="1"/>
  <c r="K25" i="3"/>
  <c r="K23" i="1"/>
  <c r="K23" i="3"/>
  <c r="K46" i="1"/>
  <c r="K46" i="3"/>
  <c r="K56" i="1"/>
  <c r="K57" i="3"/>
  <c r="K54" i="1"/>
  <c r="K55" i="3"/>
  <c r="K52" i="1"/>
  <c r="K53" i="3"/>
  <c r="K62" i="1"/>
  <c r="K63" i="3"/>
  <c r="K104" i="1"/>
  <c r="K105" i="3"/>
  <c r="K98" i="1"/>
  <c r="K99" i="3"/>
  <c r="K96" i="1"/>
  <c r="K97" i="3"/>
  <c r="K94" i="1"/>
  <c r="K95" i="3"/>
  <c r="K91" i="1"/>
  <c r="K92" i="3"/>
  <c r="K85" i="1"/>
  <c r="K86" i="3"/>
  <c r="K83" i="1"/>
  <c r="K84" i="3"/>
  <c r="K81" i="1"/>
  <c r="K82" i="3"/>
  <c r="K78" i="1"/>
  <c r="K79" i="3"/>
  <c r="K76" i="1"/>
  <c r="K77" i="3"/>
  <c r="K74" i="1"/>
  <c r="K75" i="3"/>
  <c r="K72" i="1"/>
  <c r="K73" i="3"/>
  <c r="K70" i="1"/>
  <c r="K71" i="3"/>
  <c r="K68" i="1"/>
  <c r="K69" i="3"/>
  <c r="K66" i="1"/>
  <c r="K67" i="3"/>
  <c r="C105" i="1"/>
  <c r="C103"/>
  <c r="C101"/>
  <c r="C99"/>
  <c r="C97"/>
  <c r="C95"/>
  <c r="C92"/>
  <c r="C90"/>
  <c r="C88"/>
  <c r="C86"/>
  <c r="C84"/>
  <c r="C82"/>
  <c r="C80"/>
  <c r="C77"/>
  <c r="C75"/>
  <c r="C73"/>
  <c r="C71"/>
  <c r="C69"/>
  <c r="C67"/>
  <c r="C65"/>
  <c r="C62"/>
  <c r="C60"/>
  <c r="C58"/>
  <c r="C56"/>
  <c r="C54"/>
  <c r="C52"/>
  <c r="C50"/>
  <c r="C48"/>
  <c r="C45"/>
  <c r="C43"/>
  <c r="C41"/>
  <c r="C39"/>
  <c r="C37"/>
  <c r="C35"/>
  <c r="C33"/>
  <c r="C30"/>
  <c r="C28"/>
  <c r="C26"/>
  <c r="C24"/>
  <c r="C22"/>
  <c r="C19"/>
  <c r="C17"/>
  <c r="C15"/>
  <c r="C13"/>
  <c r="C10"/>
  <c r="C8"/>
  <c r="C6"/>
  <c r="C4"/>
  <c r="C3"/>
  <c r="C66" i="3" l="1"/>
  <c r="J66"/>
  <c r="C70"/>
  <c r="J70"/>
  <c r="C74"/>
  <c r="J74"/>
  <c r="C78"/>
  <c r="J78"/>
  <c r="C83"/>
  <c r="J83"/>
  <c r="C87"/>
  <c r="J87"/>
  <c r="C91"/>
  <c r="J91"/>
  <c r="C96"/>
  <c r="J96"/>
  <c r="C100"/>
  <c r="J100"/>
  <c r="C104"/>
  <c r="J104"/>
  <c r="J50"/>
  <c r="C50"/>
  <c r="J51" i="1"/>
  <c r="C51"/>
  <c r="J54" i="3"/>
  <c r="C54"/>
  <c r="J55" i="1"/>
  <c r="C55"/>
  <c r="J58" i="3"/>
  <c r="C58"/>
  <c r="J59" i="1"/>
  <c r="C59"/>
  <c r="J62" i="3"/>
  <c r="C62"/>
  <c r="J46" i="1"/>
  <c r="C46"/>
  <c r="J34" i="3"/>
  <c r="C34"/>
  <c r="J36" i="1"/>
  <c r="C36"/>
  <c r="J38" i="3"/>
  <c r="C38"/>
  <c r="J40" i="1"/>
  <c r="C40"/>
  <c r="J42" i="3"/>
  <c r="C42"/>
  <c r="J44" i="1"/>
  <c r="C44"/>
  <c r="J23" i="3"/>
  <c r="C23"/>
  <c r="J25" i="1"/>
  <c r="C25"/>
  <c r="J27" i="3"/>
  <c r="C27"/>
  <c r="J29" i="1"/>
  <c r="C29"/>
  <c r="J31" i="3"/>
  <c r="C31"/>
  <c r="J20" i="1"/>
  <c r="C20"/>
  <c r="J13" i="3"/>
  <c r="C13"/>
  <c r="J17"/>
  <c r="C17"/>
  <c r="J4"/>
  <c r="C4"/>
  <c r="J8"/>
  <c r="C8"/>
  <c r="J67"/>
  <c r="C67"/>
  <c r="J68" i="1"/>
  <c r="C68"/>
  <c r="J71" i="3"/>
  <c r="C71"/>
  <c r="J72" i="1"/>
  <c r="C72"/>
  <c r="J75" i="3"/>
  <c r="C75"/>
  <c r="J76" i="1"/>
  <c r="C76"/>
  <c r="J79" i="3"/>
  <c r="C79"/>
  <c r="J81" i="1"/>
  <c r="C81"/>
  <c r="J84" i="3"/>
  <c r="C84"/>
  <c r="J85" i="1"/>
  <c r="C85"/>
  <c r="J88" i="3"/>
  <c r="C88"/>
  <c r="J92"/>
  <c r="C92"/>
  <c r="J94" i="1"/>
  <c r="C94"/>
  <c r="J97" i="3"/>
  <c r="C97"/>
  <c r="J98" i="1"/>
  <c r="C98"/>
  <c r="J101" i="3"/>
  <c r="C101"/>
  <c r="J105"/>
  <c r="C105"/>
  <c r="C51"/>
  <c r="J51"/>
  <c r="C55"/>
  <c r="J55"/>
  <c r="C59"/>
  <c r="J59"/>
  <c r="J48"/>
  <c r="C48"/>
  <c r="J45"/>
  <c r="C45"/>
  <c r="J37"/>
  <c r="C37"/>
  <c r="J41"/>
  <c r="C41"/>
  <c r="J33"/>
  <c r="C33"/>
  <c r="J26"/>
  <c r="C26"/>
  <c r="J30"/>
  <c r="C30"/>
  <c r="J3"/>
  <c r="C3"/>
  <c r="J14" i="1"/>
  <c r="C14"/>
  <c r="J16" i="3"/>
  <c r="C16"/>
  <c r="J18" i="1"/>
  <c r="C18"/>
  <c r="J12" i="3"/>
  <c r="C12"/>
  <c r="J5" i="1"/>
  <c r="C5"/>
  <c r="J7" i="3"/>
  <c r="C7"/>
  <c r="J9" i="1"/>
  <c r="C9"/>
  <c r="C106" i="3"/>
  <c r="J106"/>
  <c r="C68"/>
  <c r="J68"/>
  <c r="C72"/>
  <c r="J72"/>
  <c r="C76"/>
  <c r="J76"/>
  <c r="C81"/>
  <c r="J81"/>
  <c r="C85"/>
  <c r="J85"/>
  <c r="C89"/>
  <c r="J89"/>
  <c r="C93"/>
  <c r="J93"/>
  <c r="C98"/>
  <c r="J98"/>
  <c r="C102"/>
  <c r="J102"/>
  <c r="C63"/>
  <c r="J63"/>
  <c r="J49" i="1"/>
  <c r="C49"/>
  <c r="J52" i="3"/>
  <c r="C52"/>
  <c r="J53" i="1"/>
  <c r="C53"/>
  <c r="J56" i="3"/>
  <c r="C56"/>
  <c r="J57" i="1"/>
  <c r="C57"/>
  <c r="J60" i="3"/>
  <c r="C60"/>
  <c r="J46"/>
  <c r="C46"/>
  <c r="J34" i="1"/>
  <c r="C34"/>
  <c r="J36" i="3"/>
  <c r="C36"/>
  <c r="J38" i="1"/>
  <c r="C38"/>
  <c r="J40" i="3"/>
  <c r="C40"/>
  <c r="J42" i="1"/>
  <c r="C42"/>
  <c r="J44" i="3"/>
  <c r="C44"/>
  <c r="J23" i="1"/>
  <c r="C23"/>
  <c r="J25" i="3"/>
  <c r="C25"/>
  <c r="J27" i="1"/>
  <c r="C27"/>
  <c r="J29" i="3"/>
  <c r="C29"/>
  <c r="J31" i="1"/>
  <c r="C31"/>
  <c r="J20" i="3"/>
  <c r="C20"/>
  <c r="J15"/>
  <c r="C15"/>
  <c r="J19"/>
  <c r="C19"/>
  <c r="J6"/>
  <c r="C6"/>
  <c r="J10"/>
  <c r="C10"/>
  <c r="J65"/>
  <c r="C65"/>
  <c r="J66" i="1"/>
  <c r="C66"/>
  <c r="J69" i="3"/>
  <c r="C69"/>
  <c r="J70" i="1"/>
  <c r="C70"/>
  <c r="J73" i="3"/>
  <c r="C73"/>
  <c r="J74" i="1"/>
  <c r="C74"/>
  <c r="J77" i="3"/>
  <c r="C77"/>
  <c r="J78" i="1"/>
  <c r="C78"/>
  <c r="J82" i="3"/>
  <c r="C82"/>
  <c r="J83" i="1"/>
  <c r="C83"/>
  <c r="J86" i="3"/>
  <c r="C86"/>
  <c r="J90"/>
  <c r="C90"/>
  <c r="J91" i="1"/>
  <c r="C91"/>
  <c r="J95" i="3"/>
  <c r="C95"/>
  <c r="J96" i="1"/>
  <c r="C96"/>
  <c r="J99" i="3"/>
  <c r="C99"/>
  <c r="J103"/>
  <c r="C103"/>
  <c r="J104" i="1"/>
  <c r="C104"/>
  <c r="J49" i="3"/>
  <c r="C49"/>
  <c r="J53"/>
  <c r="C53"/>
  <c r="C57"/>
  <c r="J57"/>
  <c r="C61"/>
  <c r="J61"/>
  <c r="J35"/>
  <c r="C35"/>
  <c r="J39"/>
  <c r="C39"/>
  <c r="J43"/>
  <c r="C43"/>
  <c r="J24"/>
  <c r="C24"/>
  <c r="J28"/>
  <c r="C28"/>
  <c r="J22"/>
  <c r="C22"/>
  <c r="J14"/>
  <c r="C14"/>
  <c r="J16" i="1"/>
  <c r="C16"/>
  <c r="J18" i="3"/>
  <c r="C18"/>
  <c r="J12" i="1"/>
  <c r="C12"/>
  <c r="J5" i="3"/>
  <c r="C5"/>
  <c r="J7" i="1"/>
  <c r="C7"/>
  <c r="J9" i="3"/>
  <c r="C9"/>
</calcChain>
</file>

<file path=xl/sharedStrings.xml><?xml version="1.0" encoding="utf-8"?>
<sst xmlns="http://schemas.openxmlformats.org/spreadsheetml/2006/main" count="1513" uniqueCount="1048">
  <si>
    <t>3/8 x 1</t>
  </si>
  <si>
    <t>3/8 x 1-1/4</t>
  </si>
  <si>
    <t>3/8 x 1-1/2</t>
  </si>
  <si>
    <t>3/4 x 1-3/4</t>
  </si>
  <si>
    <t>3/8 x 1-3/4</t>
  </si>
  <si>
    <t>3/8 x 2</t>
  </si>
  <si>
    <t>3/8 x 2-1/2</t>
  </si>
  <si>
    <t>3/8 x 3</t>
  </si>
  <si>
    <t>3/8 x 12</t>
  </si>
  <si>
    <t>1/2 x 1</t>
  </si>
  <si>
    <t>1/2 x 1-1/4</t>
  </si>
  <si>
    <t>1/2 x 1-1/2</t>
  </si>
  <si>
    <t>1/2 x 1-3/4</t>
  </si>
  <si>
    <t>1/2 x 2</t>
  </si>
  <si>
    <t>1/2 x 2-1/2</t>
  </si>
  <si>
    <t>1/2 x 3</t>
  </si>
  <si>
    <t>1/2 x 3-1/2</t>
  </si>
  <si>
    <t>1/2 x 4-1/2</t>
  </si>
  <si>
    <t>1/2 x 5-1/2</t>
  </si>
  <si>
    <t>1/2 x 6-1/2</t>
  </si>
  <si>
    <t>1/2 x 7-1/2</t>
  </si>
  <si>
    <t>1/2 x 12</t>
  </si>
  <si>
    <t>5/8 x 1</t>
  </si>
  <si>
    <t>5/8 x 1-1/4</t>
  </si>
  <si>
    <t>5/8 x 1-1/2</t>
  </si>
  <si>
    <t>5/8 x 1-3/4</t>
  </si>
  <si>
    <t>5/8 x 2</t>
  </si>
  <si>
    <t>5/5 x 2-1/2</t>
  </si>
  <si>
    <t>5/8 x 3</t>
  </si>
  <si>
    <t>5/8 x 3-1/2</t>
  </si>
  <si>
    <t>5/8 x 4</t>
  </si>
  <si>
    <t>5/8 x 12</t>
  </si>
  <si>
    <t>3/4 x 1</t>
  </si>
  <si>
    <t>3/4 x 1-1/4</t>
  </si>
  <si>
    <t>3/4 x 1-1/2</t>
  </si>
  <si>
    <t>3/4 x 2</t>
  </si>
  <si>
    <t>3/4 x 2-1/2</t>
  </si>
  <si>
    <t>3/4 x 3</t>
  </si>
  <si>
    <t>3/4 x 3-1/2</t>
  </si>
  <si>
    <t>3/4 x 4</t>
  </si>
  <si>
    <t>3/4 x 4-1/2</t>
  </si>
  <si>
    <t>3/4 x 5</t>
  </si>
  <si>
    <t>3/4 x 5-1/2</t>
  </si>
  <si>
    <t>3/4 x 6</t>
  </si>
  <si>
    <t>3/4 x 6-1/2</t>
  </si>
  <si>
    <t>3/4 x 7-1/2</t>
  </si>
  <si>
    <t>3/4 x 12</t>
  </si>
  <si>
    <t>1 x 1</t>
  </si>
  <si>
    <t>1 x 1-1/4</t>
  </si>
  <si>
    <t>1 x 1-1/2</t>
  </si>
  <si>
    <t>1 x 1-3/4</t>
  </si>
  <si>
    <t>1 x 2</t>
  </si>
  <si>
    <t>1 x 2-1/2</t>
  </si>
  <si>
    <t>1 x 3</t>
  </si>
  <si>
    <t>1 x 3-1/2</t>
  </si>
  <si>
    <t>1 x 4</t>
  </si>
  <si>
    <t>1 x 4-1/2</t>
  </si>
  <si>
    <t>1 x 5</t>
  </si>
  <si>
    <t>1 x 5-1/2</t>
  </si>
  <si>
    <t>1 x 6</t>
  </si>
  <si>
    <t>1 x 7</t>
  </si>
  <si>
    <t>1 x 8</t>
  </si>
  <si>
    <t>1 x 12</t>
  </si>
  <si>
    <t>1-1/4 x 1-1/2</t>
  </si>
  <si>
    <t>1-1/4 x 1-3/4</t>
  </si>
  <si>
    <t>1-1/4 x 2</t>
  </si>
  <si>
    <t>1-1/4 x 2-1/2</t>
  </si>
  <si>
    <t>1-1/4 x 3</t>
  </si>
  <si>
    <t>1-1/4 x 3-1/2</t>
  </si>
  <si>
    <t>1-1/4 x 4</t>
  </si>
  <si>
    <t>1-1/4 x 4-1/2</t>
  </si>
  <si>
    <t>1-1/4 x 5</t>
  </si>
  <si>
    <t>1-1/4 x 5-1/2</t>
  </si>
  <si>
    <t>1-1/4 x 6</t>
  </si>
  <si>
    <t>1-1/4 x 7</t>
  </si>
  <si>
    <t>1-1/4 x 8</t>
  </si>
  <si>
    <t>1-1/4 x 10</t>
  </si>
  <si>
    <t>1-1/4 x 12</t>
  </si>
  <si>
    <t>1-1/2 x 2</t>
  </si>
  <si>
    <t>1-1/2 x 2-1/2</t>
  </si>
  <si>
    <t>1-1/2 x 3</t>
  </si>
  <si>
    <t>1-1/2 x 3-1/2</t>
  </si>
  <si>
    <t>1-1/2 x 4</t>
  </si>
  <si>
    <t>1-1/2 x 4-1/2</t>
  </si>
  <si>
    <t>1-1/2 x 5</t>
  </si>
  <si>
    <t>1-1/2 x 5-1/2</t>
  </si>
  <si>
    <t>1-1/2 x 6</t>
  </si>
  <si>
    <t>1-1/2 x 7</t>
  </si>
  <si>
    <t>1-1/2 x 8</t>
  </si>
  <si>
    <t>1-1/2 x 10</t>
  </si>
  <si>
    <t>1-1/2 x 12</t>
  </si>
  <si>
    <t>2 x 2-1/2</t>
  </si>
  <si>
    <t>2 x 3</t>
  </si>
  <si>
    <t>2 x 3-1/2</t>
  </si>
  <si>
    <t>2 x 4</t>
  </si>
  <si>
    <t>2 x 4-1/2</t>
  </si>
  <si>
    <t>2 x 5</t>
  </si>
  <si>
    <t>2 x 5-1/2</t>
  </si>
  <si>
    <t>2 x 6</t>
  </si>
  <si>
    <t>2 x 7</t>
  </si>
  <si>
    <t>2 x 8</t>
  </si>
  <si>
    <t>2 x 10</t>
  </si>
  <si>
    <t>2 x 12</t>
  </si>
  <si>
    <t>Danly</t>
  </si>
  <si>
    <t>Associated Raymond</t>
  </si>
  <si>
    <t>Green</t>
  </si>
  <si>
    <t>Blue</t>
  </si>
  <si>
    <t>Std Die Indy (Raymond)</t>
  </si>
  <si>
    <t>Lamina (L) &amp; Dieco</t>
  </si>
  <si>
    <t>Dieco D-Line</t>
  </si>
  <si>
    <t>Producto</t>
  </si>
  <si>
    <t>Superior</t>
  </si>
  <si>
    <t>Lempco</t>
  </si>
  <si>
    <t>Dayton</t>
  </si>
  <si>
    <t>9-0604-LE</t>
  </si>
  <si>
    <t>9-0605-LE</t>
  </si>
  <si>
    <t>9-0606-LE</t>
  </si>
  <si>
    <t>9-0607-LE</t>
  </si>
  <si>
    <t>9-0608-LE</t>
  </si>
  <si>
    <t>9-0610-LE</t>
  </si>
  <si>
    <t>9-0612-LE</t>
  </si>
  <si>
    <t>9-0648-LE</t>
  </si>
  <si>
    <t>9-0804-LE</t>
  </si>
  <si>
    <t>9-0805-LE</t>
  </si>
  <si>
    <t>9-0806-LE</t>
  </si>
  <si>
    <t>9-0807-LE</t>
  </si>
  <si>
    <t>9-0808-LE</t>
  </si>
  <si>
    <t>9-0810-LE</t>
  </si>
  <si>
    <t>9-0812-LE</t>
  </si>
  <si>
    <t>9-0814-LE</t>
  </si>
  <si>
    <t>9-0818-LE</t>
  </si>
  <si>
    <t>9-0822-LE</t>
  </si>
  <si>
    <t>9-0826-LE</t>
  </si>
  <si>
    <t>9-0830-LE</t>
  </si>
  <si>
    <t>9-0848-LE</t>
  </si>
  <si>
    <t>9-1004-LE</t>
  </si>
  <si>
    <t>9-1005-LE</t>
  </si>
  <si>
    <t>9-1006-LE</t>
  </si>
  <si>
    <t>9-1007-LE</t>
  </si>
  <si>
    <t>9-1008-LE</t>
  </si>
  <si>
    <t>9-1010-LE</t>
  </si>
  <si>
    <t>9-1012-LE</t>
  </si>
  <si>
    <t>9-1014-LE</t>
  </si>
  <si>
    <t>9-1016-LE</t>
  </si>
  <si>
    <t>9-1048-LE</t>
  </si>
  <si>
    <t>9-1204-L</t>
  </si>
  <si>
    <t>9-1205-L</t>
  </si>
  <si>
    <t>9-1206-L</t>
  </si>
  <si>
    <t>9-1207-L</t>
  </si>
  <si>
    <t>9-1208-L</t>
  </si>
  <si>
    <t>9-1210-L</t>
  </si>
  <si>
    <t>9-1212-L</t>
  </si>
  <si>
    <t>9-1214-L</t>
  </si>
  <si>
    <t>9-1216-L</t>
  </si>
  <si>
    <t>9-1218-L</t>
  </si>
  <si>
    <t>9-1220-L</t>
  </si>
  <si>
    <t>9-1222-L</t>
  </si>
  <si>
    <t>9-1224-L</t>
  </si>
  <si>
    <t>9-1248-L</t>
  </si>
  <si>
    <t>xxxxxxxx</t>
  </si>
  <si>
    <t>9-1604-L</t>
  </si>
  <si>
    <t>9-1605-L</t>
  </si>
  <si>
    <t>9-1606-L</t>
  </si>
  <si>
    <t>9-1607-L</t>
  </si>
  <si>
    <t>9-1608-L</t>
  </si>
  <si>
    <t>9-1610-L</t>
  </si>
  <si>
    <t>9-1612-L</t>
  </si>
  <si>
    <t>9-1614-L</t>
  </si>
  <si>
    <t>9-1616-L</t>
  </si>
  <si>
    <t>9-1618-L</t>
  </si>
  <si>
    <t>9-1620-L</t>
  </si>
  <si>
    <t>9-1622-L</t>
  </si>
  <si>
    <t>9-1624-L</t>
  </si>
  <si>
    <t>9-1628-L</t>
  </si>
  <si>
    <t>9-1632-L</t>
  </si>
  <si>
    <t>9-1648-L</t>
  </si>
  <si>
    <t>9-2006-L</t>
  </si>
  <si>
    <t>9-2007-L</t>
  </si>
  <si>
    <t>9-2008-L</t>
  </si>
  <si>
    <t>9-2010-L</t>
  </si>
  <si>
    <t>9-2012-L</t>
  </si>
  <si>
    <t>9-2014-L</t>
  </si>
  <si>
    <t>9-2016-L</t>
  </si>
  <si>
    <t>9-2018-L</t>
  </si>
  <si>
    <t>9-2020-L</t>
  </si>
  <si>
    <t>9-2022-L</t>
  </si>
  <si>
    <t>9-2024-L</t>
  </si>
  <si>
    <t>9-2028-L</t>
  </si>
  <si>
    <t>9-2032-L</t>
  </si>
  <si>
    <t>9-2040-L</t>
  </si>
  <si>
    <t>9-2048-L</t>
  </si>
  <si>
    <t>9-3210-L</t>
  </si>
  <si>
    <t>9-3212-L</t>
  </si>
  <si>
    <t>9-3214-L</t>
  </si>
  <si>
    <t>9-3216-L</t>
  </si>
  <si>
    <t>9-3218-L</t>
  </si>
  <si>
    <t>9-3220-L</t>
  </si>
  <si>
    <t>9-3222-L</t>
  </si>
  <si>
    <t>9-3224-L</t>
  </si>
  <si>
    <t>9-3228-L</t>
  </si>
  <si>
    <t>9-3232-L</t>
  </si>
  <si>
    <t>9-3240-L</t>
  </si>
  <si>
    <t>9-3248-L</t>
  </si>
  <si>
    <t>9-2408-L</t>
  </si>
  <si>
    <t>9-2410-L</t>
  </si>
  <si>
    <t>9-2412-L</t>
  </si>
  <si>
    <t>9-2414-L</t>
  </si>
  <si>
    <t>9-2416-L</t>
  </si>
  <si>
    <t>9-2418-L</t>
  </si>
  <si>
    <t>9-2420-L</t>
  </si>
  <si>
    <t>9-2422-L</t>
  </si>
  <si>
    <t>9-2424-L</t>
  </si>
  <si>
    <t>9-2428-L</t>
  </si>
  <si>
    <t>9-2432-L</t>
  </si>
  <si>
    <t>9-2440-L</t>
  </si>
  <si>
    <t>9-2448-L</t>
  </si>
  <si>
    <t>9-0604-11</t>
  </si>
  <si>
    <t>9-0605-11</t>
  </si>
  <si>
    <t>9-0606-11</t>
  </si>
  <si>
    <t>9-0607-11</t>
  </si>
  <si>
    <t>9-0608-11</t>
  </si>
  <si>
    <t>9-0610-11</t>
  </si>
  <si>
    <t>9-0612-11</t>
  </si>
  <si>
    <t>9-0648-11</t>
  </si>
  <si>
    <t>9-0804-11</t>
  </si>
  <si>
    <t>9-0805-11</t>
  </si>
  <si>
    <t>9-0806-11</t>
  </si>
  <si>
    <t>9-0807-11</t>
  </si>
  <si>
    <t>9-0808-11</t>
  </si>
  <si>
    <t>9-0810-11</t>
  </si>
  <si>
    <t>9-0812-11</t>
  </si>
  <si>
    <t>9-0814-11</t>
  </si>
  <si>
    <t>xxxxxxxxx</t>
  </si>
  <si>
    <t>9-0848-11</t>
  </si>
  <si>
    <t>9-1004-11</t>
  </si>
  <si>
    <t>9-1005-11</t>
  </si>
  <si>
    <t>9-1006-11</t>
  </si>
  <si>
    <t>9-1007-11</t>
  </si>
  <si>
    <t>9-1008-11</t>
  </si>
  <si>
    <t>9-1010-11</t>
  </si>
  <si>
    <t>9-1012-11</t>
  </si>
  <si>
    <t>9-1014-11</t>
  </si>
  <si>
    <t>9-1016-11</t>
  </si>
  <si>
    <t>9-1048-11</t>
  </si>
  <si>
    <t>9-1204-11</t>
  </si>
  <si>
    <t>9-1205-11</t>
  </si>
  <si>
    <t>9-1206-11</t>
  </si>
  <si>
    <t>9-1207-11</t>
  </si>
  <si>
    <t>9-1208-11</t>
  </si>
  <si>
    <t>9-1210-11</t>
  </si>
  <si>
    <t>9-1212-11</t>
  </si>
  <si>
    <t>9-1214-11</t>
  </si>
  <si>
    <t>9-1216-11</t>
  </si>
  <si>
    <t>9-1218-11</t>
  </si>
  <si>
    <t>9-1220-11</t>
  </si>
  <si>
    <t>9-1222-11</t>
  </si>
  <si>
    <t>9-1224-11</t>
  </si>
  <si>
    <t>9-1248-11</t>
  </si>
  <si>
    <t>9-1604-11</t>
  </si>
  <si>
    <t>9-1605-11</t>
  </si>
  <si>
    <t>9-1606-11</t>
  </si>
  <si>
    <t>9-1607-11</t>
  </si>
  <si>
    <t>9-1608-11</t>
  </si>
  <si>
    <t>9-1610-11</t>
  </si>
  <si>
    <t>9-1612-11</t>
  </si>
  <si>
    <t>9-1614-11</t>
  </si>
  <si>
    <t>9-1616-11</t>
  </si>
  <si>
    <t>9-1618-11</t>
  </si>
  <si>
    <t>9-1620-11</t>
  </si>
  <si>
    <t>9-1622-11</t>
  </si>
  <si>
    <t>9-1624-11</t>
  </si>
  <si>
    <t>9-1628-11</t>
  </si>
  <si>
    <t>9-1632-11</t>
  </si>
  <si>
    <t>9-1648-11</t>
  </si>
  <si>
    <t>9-2006-11</t>
  </si>
  <si>
    <t>9-2007-11</t>
  </si>
  <si>
    <t>9-2008-11</t>
  </si>
  <si>
    <t>9-2010-11</t>
  </si>
  <si>
    <t>9-2012-11</t>
  </si>
  <si>
    <t>9-2014-11</t>
  </si>
  <si>
    <t>9-2016-11</t>
  </si>
  <si>
    <t>9-2018-11</t>
  </si>
  <si>
    <t>9-2020-11</t>
  </si>
  <si>
    <t>9-2022-11</t>
  </si>
  <si>
    <t>9-2024-11</t>
  </si>
  <si>
    <t>9-2028-11</t>
  </si>
  <si>
    <t>9-2032-11</t>
  </si>
  <si>
    <t>9-2040-11</t>
  </si>
  <si>
    <t>9-2048-11</t>
  </si>
  <si>
    <t>9-2408-11</t>
  </si>
  <si>
    <t>9-2410-11</t>
  </si>
  <si>
    <t>9-2412-11</t>
  </si>
  <si>
    <t>9-2414-11</t>
  </si>
  <si>
    <t>9-2416-11</t>
  </si>
  <si>
    <t>9-2418-11</t>
  </si>
  <si>
    <t>9-2420-11</t>
  </si>
  <si>
    <t>9-2422-11</t>
  </si>
  <si>
    <t>9-2424-11</t>
  </si>
  <si>
    <t>9-2428-11</t>
  </si>
  <si>
    <t>9-2432-11</t>
  </si>
  <si>
    <t>9-2440-11</t>
  </si>
  <si>
    <t>9-2448-11</t>
  </si>
  <si>
    <t>9-3210-11</t>
  </si>
  <si>
    <t>9-3212-11</t>
  </si>
  <si>
    <t>9-3214-11</t>
  </si>
  <si>
    <t>9-3216-11</t>
  </si>
  <si>
    <t>9-3218-11</t>
  </si>
  <si>
    <t>9-3220-11</t>
  </si>
  <si>
    <t>9-3224-11</t>
  </si>
  <si>
    <t>9-3228-11</t>
  </si>
  <si>
    <t>9-3232-11</t>
  </si>
  <si>
    <t>9-3240-11</t>
  </si>
  <si>
    <t>9-3248-11</t>
  </si>
  <si>
    <t>103-104</t>
  </si>
  <si>
    <t>103-105</t>
  </si>
  <si>
    <t>103-106</t>
  </si>
  <si>
    <t>103-107</t>
  </si>
  <si>
    <t>103-108</t>
  </si>
  <si>
    <t>103-110</t>
  </si>
  <si>
    <t>103-112</t>
  </si>
  <si>
    <t>103-148</t>
  </si>
  <si>
    <t>103-204</t>
  </si>
  <si>
    <t>103-205</t>
  </si>
  <si>
    <t>103-206</t>
  </si>
  <si>
    <t>103-207</t>
  </si>
  <si>
    <t>103-208</t>
  </si>
  <si>
    <t>103-210</t>
  </si>
  <si>
    <t>103-212</t>
  </si>
  <si>
    <t>103-214</t>
  </si>
  <si>
    <t>103-218</t>
  </si>
  <si>
    <t>103-222</t>
  </si>
  <si>
    <t>103-226</t>
  </si>
  <si>
    <t>103-230</t>
  </si>
  <si>
    <t>103-248</t>
  </si>
  <si>
    <t>103-304</t>
  </si>
  <si>
    <t>103-305</t>
  </si>
  <si>
    <t>103-306</t>
  </si>
  <si>
    <t>103-307</t>
  </si>
  <si>
    <t>103-308</t>
  </si>
  <si>
    <t>103-310</t>
  </si>
  <si>
    <t>103-312</t>
  </si>
  <si>
    <t>103-314</t>
  </si>
  <si>
    <t>103-316</t>
  </si>
  <si>
    <t>103-348</t>
  </si>
  <si>
    <t>103-404</t>
  </si>
  <si>
    <t>103-405</t>
  </si>
  <si>
    <t>103-406</t>
  </si>
  <si>
    <t>103-407</t>
  </si>
  <si>
    <t>103-408</t>
  </si>
  <si>
    <t>103-410</t>
  </si>
  <si>
    <t>103-412</t>
  </si>
  <si>
    <t>103-414</t>
  </si>
  <si>
    <t>103-416</t>
  </si>
  <si>
    <t>103-418</t>
  </si>
  <si>
    <t>103-420</t>
  </si>
  <si>
    <t>103-422</t>
  </si>
  <si>
    <t>103-424</t>
  </si>
  <si>
    <t>103-426</t>
  </si>
  <si>
    <t>103-430</t>
  </si>
  <si>
    <t>103-448</t>
  </si>
  <si>
    <t>103-504</t>
  </si>
  <si>
    <t>103-505</t>
  </si>
  <si>
    <t>103-506</t>
  </si>
  <si>
    <t>103-507</t>
  </si>
  <si>
    <t>103-508</t>
  </si>
  <si>
    <t>103-510</t>
  </si>
  <si>
    <t>103-512</t>
  </si>
  <si>
    <t>103-514</t>
  </si>
  <si>
    <t>103-516</t>
  </si>
  <si>
    <t>103-518</t>
  </si>
  <si>
    <t>103-520</t>
  </si>
  <si>
    <t>103-522</t>
  </si>
  <si>
    <t>103-524</t>
  </si>
  <si>
    <t>103-528</t>
  </si>
  <si>
    <t>103-532</t>
  </si>
  <si>
    <t>103-548</t>
  </si>
  <si>
    <t>103-606</t>
  </si>
  <si>
    <t>103-607</t>
  </si>
  <si>
    <t>103-608</t>
  </si>
  <si>
    <t>103-610</t>
  </si>
  <si>
    <t>103-612</t>
  </si>
  <si>
    <t>103-614</t>
  </si>
  <si>
    <t>103-616</t>
  </si>
  <si>
    <t>103-618</t>
  </si>
  <si>
    <t>103-620</t>
  </si>
  <si>
    <t>103-622</t>
  </si>
  <si>
    <t>103-624</t>
  </si>
  <si>
    <t>103-628</t>
  </si>
  <si>
    <t>103-632</t>
  </si>
  <si>
    <t>103-640</t>
  </si>
  <si>
    <t>103-648</t>
  </si>
  <si>
    <t>103-708</t>
  </si>
  <si>
    <t>103-710</t>
  </si>
  <si>
    <t>103-712</t>
  </si>
  <si>
    <t>103-714</t>
  </si>
  <si>
    <t>103-716</t>
  </si>
  <si>
    <t>103-718</t>
  </si>
  <si>
    <t>103-720</t>
  </si>
  <si>
    <t>103-722</t>
  </si>
  <si>
    <t>103-724</t>
  </si>
  <si>
    <t>103-728</t>
  </si>
  <si>
    <t>103-732</t>
  </si>
  <si>
    <t>103-740</t>
  </si>
  <si>
    <t>103-748</t>
  </si>
  <si>
    <t>103-810</t>
  </si>
  <si>
    <t>103-812</t>
  </si>
  <si>
    <t>103-814</t>
  </si>
  <si>
    <t>103-816</t>
  </si>
  <si>
    <t>103-818</t>
  </si>
  <si>
    <t>103-820</t>
  </si>
  <si>
    <t>103-822</t>
  </si>
  <si>
    <t>103-824</t>
  </si>
  <si>
    <t>103-828</t>
  </si>
  <si>
    <t>103-832</t>
  </si>
  <si>
    <t>103-840</t>
  </si>
  <si>
    <t>103-848</t>
  </si>
  <si>
    <t>04M10</t>
  </si>
  <si>
    <t>04M12</t>
  </si>
  <si>
    <t>04M15</t>
  </si>
  <si>
    <t>04M17</t>
  </si>
  <si>
    <t>04M20</t>
  </si>
  <si>
    <t>04M25</t>
  </si>
  <si>
    <t>04M30</t>
  </si>
  <si>
    <t>04M120</t>
  </si>
  <si>
    <t>05M10</t>
  </si>
  <si>
    <t>05M12</t>
  </si>
  <si>
    <t>05M15</t>
  </si>
  <si>
    <t>05M17</t>
  </si>
  <si>
    <t>05M20</t>
  </si>
  <si>
    <t>05M25</t>
  </si>
  <si>
    <t>05M30</t>
  </si>
  <si>
    <t>05M35</t>
  </si>
  <si>
    <t>05M45</t>
  </si>
  <si>
    <t>05M55</t>
  </si>
  <si>
    <t>05M65</t>
  </si>
  <si>
    <t>05M75</t>
  </si>
  <si>
    <t>05M120</t>
  </si>
  <si>
    <t>06M10</t>
  </si>
  <si>
    <t>06M12</t>
  </si>
  <si>
    <t>06M15</t>
  </si>
  <si>
    <t>06M17</t>
  </si>
  <si>
    <t>06M20</t>
  </si>
  <si>
    <t>06M25</t>
  </si>
  <si>
    <t>06M30</t>
  </si>
  <si>
    <t>06M35</t>
  </si>
  <si>
    <t>06M40</t>
  </si>
  <si>
    <t>06M120</t>
  </si>
  <si>
    <t>07M10</t>
  </si>
  <si>
    <t>07M12</t>
  </si>
  <si>
    <t>07M15</t>
  </si>
  <si>
    <t>07M17</t>
  </si>
  <si>
    <t>07M20</t>
  </si>
  <si>
    <t>07M25</t>
  </si>
  <si>
    <t>07M30</t>
  </si>
  <si>
    <t>07M35</t>
  </si>
  <si>
    <t>07M40</t>
  </si>
  <si>
    <t>07M45</t>
  </si>
  <si>
    <t>07M50</t>
  </si>
  <si>
    <t>07M55</t>
  </si>
  <si>
    <t>07M60</t>
  </si>
  <si>
    <t>07M65</t>
  </si>
  <si>
    <t>07M75</t>
  </si>
  <si>
    <t>07M120</t>
  </si>
  <si>
    <t>10M10</t>
  </si>
  <si>
    <t>10M12</t>
  </si>
  <si>
    <t>10M15</t>
  </si>
  <si>
    <t>10M17</t>
  </si>
  <si>
    <t>10M20</t>
  </si>
  <si>
    <t>10M25</t>
  </si>
  <si>
    <t>10M30</t>
  </si>
  <si>
    <t>10M35</t>
  </si>
  <si>
    <t>10M40</t>
  </si>
  <si>
    <t>10M45</t>
  </si>
  <si>
    <t>10M50</t>
  </si>
  <si>
    <t>10M55</t>
  </si>
  <si>
    <t>10M60</t>
  </si>
  <si>
    <t>10M70</t>
  </si>
  <si>
    <t>10M80</t>
  </si>
  <si>
    <t>10M120</t>
  </si>
  <si>
    <t>12M15</t>
  </si>
  <si>
    <t>12M17</t>
  </si>
  <si>
    <t>12M20</t>
  </si>
  <si>
    <t>12M25</t>
  </si>
  <si>
    <t>12M30</t>
  </si>
  <si>
    <t>12M35</t>
  </si>
  <si>
    <t>12M40</t>
  </si>
  <si>
    <t>12M45</t>
  </si>
  <si>
    <t>12M50</t>
  </si>
  <si>
    <t>12M55</t>
  </si>
  <si>
    <t>12M60</t>
  </si>
  <si>
    <t>12M70</t>
  </si>
  <si>
    <t>12M80</t>
  </si>
  <si>
    <t>12M100</t>
  </si>
  <si>
    <t>12M120</t>
  </si>
  <si>
    <t>15M20</t>
  </si>
  <si>
    <t>15M25</t>
  </si>
  <si>
    <t>15M30</t>
  </si>
  <si>
    <t>15M35</t>
  </si>
  <si>
    <t>15M40</t>
  </si>
  <si>
    <t>15M45</t>
  </si>
  <si>
    <t>15M60</t>
  </si>
  <si>
    <t>15M50</t>
  </si>
  <si>
    <t>15M55</t>
  </si>
  <si>
    <t>15M70</t>
  </si>
  <si>
    <t>15M80</t>
  </si>
  <si>
    <t>15M100</t>
  </si>
  <si>
    <t>15M120</t>
  </si>
  <si>
    <t>20M25</t>
  </si>
  <si>
    <t>20M30</t>
  </si>
  <si>
    <t>20M35</t>
  </si>
  <si>
    <t>20M40</t>
  </si>
  <si>
    <t>20M45</t>
  </si>
  <si>
    <t>20M50</t>
  </si>
  <si>
    <t>20M55</t>
  </si>
  <si>
    <t>20M60</t>
  </si>
  <si>
    <t>20M70</t>
  </si>
  <si>
    <t>20M80</t>
  </si>
  <si>
    <t>20M100</t>
  </si>
  <si>
    <t>20M120</t>
  </si>
  <si>
    <t>M-100</t>
  </si>
  <si>
    <t>M-100A</t>
  </si>
  <si>
    <t>M-101</t>
  </si>
  <si>
    <t>M-101A</t>
  </si>
  <si>
    <t>M-102</t>
  </si>
  <si>
    <t>M-103</t>
  </si>
  <si>
    <t>M-104</t>
  </si>
  <si>
    <t>M-105</t>
  </si>
  <si>
    <t>M-110</t>
  </si>
  <si>
    <t>M-110A</t>
  </si>
  <si>
    <t>M-10</t>
  </si>
  <si>
    <t>M-111</t>
  </si>
  <si>
    <t>M-111A</t>
  </si>
  <si>
    <t>M-112</t>
  </si>
  <si>
    <t>M-113</t>
  </si>
  <si>
    <t>M-114</t>
  </si>
  <si>
    <t>M-115</t>
  </si>
  <si>
    <t>M-115A</t>
  </si>
  <si>
    <t>M-115B</t>
  </si>
  <si>
    <t>M-115C</t>
  </si>
  <si>
    <t>M-115D</t>
  </si>
  <si>
    <t>M-116</t>
  </si>
  <si>
    <t>M-120</t>
  </si>
  <si>
    <t>M-120A</t>
  </si>
  <si>
    <t>M-121</t>
  </si>
  <si>
    <t>M-121A</t>
  </si>
  <si>
    <t>M-122</t>
  </si>
  <si>
    <t>M-123</t>
  </si>
  <si>
    <t>M-124</t>
  </si>
  <si>
    <t>M-125</t>
  </si>
  <si>
    <t>M-126</t>
  </si>
  <si>
    <t>M-127</t>
  </si>
  <si>
    <t>M-1</t>
  </si>
  <si>
    <t>M-1A</t>
  </si>
  <si>
    <t>M-2</t>
  </si>
  <si>
    <t>M-2A</t>
  </si>
  <si>
    <t>M-3</t>
  </si>
  <si>
    <t>M-4</t>
  </si>
  <si>
    <t>M-5</t>
  </si>
  <si>
    <t>M-6</t>
  </si>
  <si>
    <t>M-7</t>
  </si>
  <si>
    <t>M-8</t>
  </si>
  <si>
    <t>M-9</t>
  </si>
  <si>
    <t>M-11</t>
  </si>
  <si>
    <t>M-11B</t>
  </si>
  <si>
    <t>M-11C</t>
  </si>
  <si>
    <t>M-11A</t>
  </si>
  <si>
    <t>M-12</t>
  </si>
  <si>
    <t>M-13</t>
  </si>
  <si>
    <t>M-12A</t>
  </si>
  <si>
    <t>M-13A</t>
  </si>
  <si>
    <t>M-14</t>
  </si>
  <si>
    <t>M-15</t>
  </si>
  <si>
    <t>M-16</t>
  </si>
  <si>
    <t>M-17</t>
  </si>
  <si>
    <t>M-18</t>
  </si>
  <si>
    <t>M-19</t>
  </si>
  <si>
    <t>M-20</t>
  </si>
  <si>
    <t>M-21</t>
  </si>
  <si>
    <t>M-22</t>
  </si>
  <si>
    <t>M-23</t>
  </si>
  <si>
    <t>M-24</t>
  </si>
  <si>
    <t>M-24A</t>
  </si>
  <si>
    <t>M-36</t>
  </si>
  <si>
    <t>M-36A</t>
  </si>
  <si>
    <t>M-37</t>
  </si>
  <si>
    <t>M-38</t>
  </si>
  <si>
    <t>M-39</t>
  </si>
  <si>
    <t>M-40</t>
  </si>
  <si>
    <t>M-41</t>
  </si>
  <si>
    <t>M-42</t>
  </si>
  <si>
    <t>M-43</t>
  </si>
  <si>
    <t>M-44</t>
  </si>
  <si>
    <t>M-45</t>
  </si>
  <si>
    <t>M-46</t>
  </si>
  <si>
    <t>M-47</t>
  </si>
  <si>
    <t>M-48</t>
  </si>
  <si>
    <t>M-48A</t>
  </si>
  <si>
    <t>M-49</t>
  </si>
  <si>
    <t>M-50</t>
  </si>
  <si>
    <t>M-51</t>
  </si>
  <si>
    <t>M-52</t>
  </si>
  <si>
    <t>M-53</t>
  </si>
  <si>
    <t>M-54</t>
  </si>
  <si>
    <t>M-55</t>
  </si>
  <si>
    <t>M-55A</t>
  </si>
  <si>
    <t>M-56</t>
  </si>
  <si>
    <t>M-56A</t>
  </si>
  <si>
    <t>M-57</t>
  </si>
  <si>
    <t>M-58</t>
  </si>
  <si>
    <t>M-58A</t>
  </si>
  <si>
    <t>M-70</t>
  </si>
  <si>
    <t>M-71</t>
  </si>
  <si>
    <t>M-72</t>
  </si>
  <si>
    <t>M-73</t>
  </si>
  <si>
    <t>M-74</t>
  </si>
  <si>
    <t>M-75</t>
  </si>
  <si>
    <t>M-76</t>
  </si>
  <si>
    <t>M-77</t>
  </si>
  <si>
    <t>M-79</t>
  </si>
  <si>
    <t>M-80</t>
  </si>
  <si>
    <t>M-82</t>
  </si>
  <si>
    <t>M-83</t>
  </si>
  <si>
    <t>303104D</t>
  </si>
  <si>
    <t>303105D</t>
  </si>
  <si>
    <t>303106D</t>
  </si>
  <si>
    <t>303107D</t>
  </si>
  <si>
    <t>303108D</t>
  </si>
  <si>
    <t>303110D</t>
  </si>
  <si>
    <t>303112D</t>
  </si>
  <si>
    <t>303148D</t>
  </si>
  <si>
    <t>303204D</t>
  </si>
  <si>
    <t>303205D</t>
  </si>
  <si>
    <t>303206D</t>
  </si>
  <si>
    <t>303207D</t>
  </si>
  <si>
    <t>303208D</t>
  </si>
  <si>
    <t>303210D</t>
  </si>
  <si>
    <t>303212D</t>
  </si>
  <si>
    <t>303214D</t>
  </si>
  <si>
    <t>303218D</t>
  </si>
  <si>
    <t>303222D</t>
  </si>
  <si>
    <t>303226D</t>
  </si>
  <si>
    <t>303230D</t>
  </si>
  <si>
    <t>303248D</t>
  </si>
  <si>
    <t>303304D</t>
  </si>
  <si>
    <t>303305D</t>
  </si>
  <si>
    <t>303306D</t>
  </si>
  <si>
    <t>303307D</t>
  </si>
  <si>
    <t>303308D</t>
  </si>
  <si>
    <t>303310D</t>
  </si>
  <si>
    <t>303312D</t>
  </si>
  <si>
    <t>303314D</t>
  </si>
  <si>
    <t>303316D</t>
  </si>
  <si>
    <t>303348D</t>
  </si>
  <si>
    <t>303404D</t>
  </si>
  <si>
    <t>303405D</t>
  </si>
  <si>
    <t>303406D</t>
  </si>
  <si>
    <t>303407D</t>
  </si>
  <si>
    <t>303408D</t>
  </si>
  <si>
    <t>303410D</t>
  </si>
  <si>
    <t>303412D</t>
  </si>
  <si>
    <t>303414D</t>
  </si>
  <si>
    <t>303416D</t>
  </si>
  <si>
    <t>303418D</t>
  </si>
  <si>
    <t>303420D</t>
  </si>
  <si>
    <t>303422D</t>
  </si>
  <si>
    <t>303424D</t>
  </si>
  <si>
    <t>303448D</t>
  </si>
  <si>
    <t>303504D</t>
  </si>
  <si>
    <t>303505D</t>
  </si>
  <si>
    <t>303506D</t>
  </si>
  <si>
    <t>303507D</t>
  </si>
  <si>
    <t>303508D</t>
  </si>
  <si>
    <t>303510D</t>
  </si>
  <si>
    <t>303512D</t>
  </si>
  <si>
    <t>303514D</t>
  </si>
  <si>
    <t>303516D</t>
  </si>
  <si>
    <t>303518D</t>
  </si>
  <si>
    <t>303520D</t>
  </si>
  <si>
    <t>303522D</t>
  </si>
  <si>
    <t>303524D</t>
  </si>
  <si>
    <t>303528D</t>
  </si>
  <si>
    <t>303532D</t>
  </si>
  <si>
    <t>303548D</t>
  </si>
  <si>
    <t>303606D</t>
  </si>
  <si>
    <t>303607D</t>
  </si>
  <si>
    <t>303608D</t>
  </si>
  <si>
    <t>303610D</t>
  </si>
  <si>
    <t>303612D</t>
  </si>
  <si>
    <t>303614D</t>
  </si>
  <si>
    <t>303616D</t>
  </si>
  <si>
    <t>303618D</t>
  </si>
  <si>
    <t>303620D</t>
  </si>
  <si>
    <t>303622D</t>
  </si>
  <si>
    <t>303624D</t>
  </si>
  <si>
    <t>303628D</t>
  </si>
  <si>
    <t>303632D</t>
  </si>
  <si>
    <t>303640D</t>
  </si>
  <si>
    <t>303648D</t>
  </si>
  <si>
    <t>303708D</t>
  </si>
  <si>
    <t>303710D</t>
  </si>
  <si>
    <t>303712D</t>
  </si>
  <si>
    <t>303714D</t>
  </si>
  <si>
    <t>303716D</t>
  </si>
  <si>
    <t>303718D</t>
  </si>
  <si>
    <t>303720D</t>
  </si>
  <si>
    <t>303722D</t>
  </si>
  <si>
    <t>303724D</t>
  </si>
  <si>
    <t>303728D</t>
  </si>
  <si>
    <t>303732D</t>
  </si>
  <si>
    <t>303740D</t>
  </si>
  <si>
    <t>303748D</t>
  </si>
  <si>
    <t>303810D</t>
  </si>
  <si>
    <t>303812D</t>
  </si>
  <si>
    <t>303814D</t>
  </si>
  <si>
    <t>303816D</t>
  </si>
  <si>
    <t>303818D</t>
  </si>
  <si>
    <t>303820D</t>
  </si>
  <si>
    <t>303822D</t>
  </si>
  <si>
    <t>303824D</t>
  </si>
  <si>
    <t>303828D</t>
  </si>
  <si>
    <t>303832D</t>
  </si>
  <si>
    <t>303840D</t>
  </si>
  <si>
    <t>303848D</t>
  </si>
  <si>
    <t>MP-02</t>
  </si>
  <si>
    <t>MP-02A</t>
  </si>
  <si>
    <t>MP-03</t>
  </si>
  <si>
    <t>MP-03A</t>
  </si>
  <si>
    <t>MP-04</t>
  </si>
  <si>
    <t>MP-05</t>
  </si>
  <si>
    <t>MP-06</t>
  </si>
  <si>
    <t>MP-024</t>
  </si>
  <si>
    <t>MP-12</t>
  </si>
  <si>
    <t>MP-12A</t>
  </si>
  <si>
    <t>MP-13</t>
  </si>
  <si>
    <t>MP-13A</t>
  </si>
  <si>
    <t>MP-14</t>
  </si>
  <si>
    <t>MP-15</t>
  </si>
  <si>
    <t>MP-16</t>
  </si>
  <si>
    <t>MP-17</t>
  </si>
  <si>
    <t>MP-19</t>
  </si>
  <si>
    <t>MP-111</t>
  </si>
  <si>
    <t>MP-113</t>
  </si>
  <si>
    <t>MP-115</t>
  </si>
  <si>
    <t>MP-124</t>
  </si>
  <si>
    <t>MP-22</t>
  </si>
  <si>
    <t>MP-22A</t>
  </si>
  <si>
    <t>MP-23</t>
  </si>
  <si>
    <t>MP-23A</t>
  </si>
  <si>
    <t>MP-24</t>
  </si>
  <si>
    <t>MP-25</t>
  </si>
  <si>
    <t>MP-26</t>
  </si>
  <si>
    <t>MP-27</t>
  </si>
  <si>
    <t>MP-28</t>
  </si>
  <si>
    <t>MP-224</t>
  </si>
  <si>
    <t>MP-32</t>
  </si>
  <si>
    <t>MP-32A</t>
  </si>
  <si>
    <t>MP-33</t>
  </si>
  <si>
    <t>MP-33A</t>
  </si>
  <si>
    <t>MP-34</t>
  </si>
  <si>
    <t>MP-35</t>
  </si>
  <si>
    <t>MP-36</t>
  </si>
  <si>
    <t>MP-37</t>
  </si>
  <si>
    <t>MP-38</t>
  </si>
  <si>
    <t>MP-39</t>
  </si>
  <si>
    <t>MP-310</t>
  </si>
  <si>
    <t>MP-311</t>
  </si>
  <si>
    <t>MP-312</t>
  </si>
  <si>
    <t>MP-313</t>
  </si>
  <si>
    <t>MP-315</t>
  </si>
  <si>
    <t>MP-324</t>
  </si>
  <si>
    <t>MP-42</t>
  </si>
  <si>
    <t>MP-42A</t>
  </si>
  <si>
    <t>MP-43</t>
  </si>
  <si>
    <t>MP-44</t>
  </si>
  <si>
    <t>MP-45</t>
  </si>
  <si>
    <t>MP-46</t>
  </si>
  <si>
    <t>MP-47</t>
  </si>
  <si>
    <t>MP-48</t>
  </si>
  <si>
    <t>MP-49</t>
  </si>
  <si>
    <t>MP-410</t>
  </si>
  <si>
    <t>MP-411</t>
  </si>
  <si>
    <t>MP-412</t>
  </si>
  <si>
    <t>MP-414</t>
  </si>
  <si>
    <t>MP-416</t>
  </si>
  <si>
    <t>MP-424</t>
  </si>
  <si>
    <t>MP-53</t>
  </si>
  <si>
    <t>MP-53A</t>
  </si>
  <si>
    <t>MP-54</t>
  </si>
  <si>
    <t>MP-55</t>
  </si>
  <si>
    <t>MP-56</t>
  </si>
  <si>
    <t>MP-57</t>
  </si>
  <si>
    <t>MP-58</t>
  </si>
  <si>
    <t>MP-59</t>
  </si>
  <si>
    <t>MP-510</t>
  </si>
  <si>
    <t>MP-511</t>
  </si>
  <si>
    <t>MP-512</t>
  </si>
  <si>
    <t>MP-514</t>
  </si>
  <si>
    <t>MP-516</t>
  </si>
  <si>
    <t>MP-520</t>
  </si>
  <si>
    <t>MP-524</t>
  </si>
  <si>
    <t>MP-64</t>
  </si>
  <si>
    <t>MP-65</t>
  </si>
  <si>
    <t>MP-66</t>
  </si>
  <si>
    <t>MP-67</t>
  </si>
  <si>
    <t>MP-68</t>
  </si>
  <si>
    <t>MP-69</t>
  </si>
  <si>
    <t>MP-610</t>
  </si>
  <si>
    <t>MP-611</t>
  </si>
  <si>
    <t>MP-612</t>
  </si>
  <si>
    <t>MP-614</t>
  </si>
  <si>
    <t>MP-616</t>
  </si>
  <si>
    <t>MP-620</t>
  </si>
  <si>
    <t>MP-624</t>
  </si>
  <si>
    <t>MP-85</t>
  </si>
  <si>
    <t>MP-86</t>
  </si>
  <si>
    <t>MP-87</t>
  </si>
  <si>
    <t>MP-88</t>
  </si>
  <si>
    <t>MP-89</t>
  </si>
  <si>
    <t>MP-810</t>
  </si>
  <si>
    <t>MP-811</t>
  </si>
  <si>
    <t>MP-812</t>
  </si>
  <si>
    <t>MP-814</t>
  </si>
  <si>
    <t>MP-816</t>
  </si>
  <si>
    <t>MP-820</t>
  </si>
  <si>
    <t>MP-824</t>
  </si>
  <si>
    <t>341-0604</t>
  </si>
  <si>
    <t>341-0605</t>
  </si>
  <si>
    <t>341-0606</t>
  </si>
  <si>
    <t>341-0607</t>
  </si>
  <si>
    <t>341-0608</t>
  </si>
  <si>
    <t>341-0610</t>
  </si>
  <si>
    <t>341-0612</t>
  </si>
  <si>
    <t>341-0648</t>
  </si>
  <si>
    <t>341-0804</t>
  </si>
  <si>
    <t>341-0805</t>
  </si>
  <si>
    <t>341-0806</t>
  </si>
  <si>
    <t>341-0807</t>
  </si>
  <si>
    <t>341-0808</t>
  </si>
  <si>
    <t>341-0810</t>
  </si>
  <si>
    <t>341-0812</t>
  </si>
  <si>
    <t>341-0814</t>
  </si>
  <si>
    <t>341-0818</t>
  </si>
  <si>
    <t>341-0822</t>
  </si>
  <si>
    <t>341-0826</t>
  </si>
  <si>
    <t>341-0830</t>
  </si>
  <si>
    <t>341-0848</t>
  </si>
  <si>
    <t>341-1004</t>
  </si>
  <si>
    <t>341-1005</t>
  </si>
  <si>
    <t>341-1006</t>
  </si>
  <si>
    <t>341-1007</t>
  </si>
  <si>
    <t>341-1008</t>
  </si>
  <si>
    <t>341-1010</t>
  </si>
  <si>
    <t>341-1012</t>
  </si>
  <si>
    <t>341-1014</t>
  </si>
  <si>
    <t>341-1016</t>
  </si>
  <si>
    <t>341-1048</t>
  </si>
  <si>
    <t>341-1204</t>
  </si>
  <si>
    <t>341-1205</t>
  </si>
  <si>
    <t>341-1206</t>
  </si>
  <si>
    <t>341-1207</t>
  </si>
  <si>
    <t>341-1208</t>
  </si>
  <si>
    <t>341-1210</t>
  </si>
  <si>
    <t>341-1212</t>
  </si>
  <si>
    <t>341-1214</t>
  </si>
  <si>
    <t>341-1216</t>
  </si>
  <si>
    <t>341-1218</t>
  </si>
  <si>
    <t>341-1220</t>
  </si>
  <si>
    <t>341-1222</t>
  </si>
  <si>
    <t>341-1224</t>
  </si>
  <si>
    <t>341-1226</t>
  </si>
  <si>
    <t>341-1230</t>
  </si>
  <si>
    <t>341-1248</t>
  </si>
  <si>
    <t>341-1604</t>
  </si>
  <si>
    <t>341-1605</t>
  </si>
  <si>
    <t>341-1606</t>
  </si>
  <si>
    <t>341-1607</t>
  </si>
  <si>
    <t>341-1608</t>
  </si>
  <si>
    <t>341-1610</t>
  </si>
  <si>
    <t>341-1612</t>
  </si>
  <si>
    <t>341-1614</t>
  </si>
  <si>
    <t>341-1616</t>
  </si>
  <si>
    <t>341-1618</t>
  </si>
  <si>
    <t>341-1620</t>
  </si>
  <si>
    <t>341-1624</t>
  </si>
  <si>
    <t>341-1622</t>
  </si>
  <si>
    <t>341-1628</t>
  </si>
  <si>
    <t>341-1632</t>
  </si>
  <si>
    <t>341-1648</t>
  </si>
  <si>
    <t>341-2006</t>
  </si>
  <si>
    <t>341-2007</t>
  </si>
  <si>
    <t>341-2008</t>
  </si>
  <si>
    <t>341-2010</t>
  </si>
  <si>
    <t>341-2012</t>
  </si>
  <si>
    <t>341-2014</t>
  </si>
  <si>
    <t>341-2016</t>
  </si>
  <si>
    <t>341-2018</t>
  </si>
  <si>
    <t>341-2020</t>
  </si>
  <si>
    <t>341-2022</t>
  </si>
  <si>
    <t>341-2024</t>
  </si>
  <si>
    <t>341-2028</t>
  </si>
  <si>
    <t>341-2032</t>
  </si>
  <si>
    <t>341-2040</t>
  </si>
  <si>
    <t>341-2048</t>
  </si>
  <si>
    <t>341-2408</t>
  </si>
  <si>
    <t>341-2410</t>
  </si>
  <si>
    <t>341-2412</t>
  </si>
  <si>
    <t>341-2414</t>
  </si>
  <si>
    <t>341-2416</t>
  </si>
  <si>
    <t>341-2418</t>
  </si>
  <si>
    <t>341-2420</t>
  </si>
  <si>
    <t>341-2422</t>
  </si>
  <si>
    <t>341-2424</t>
  </si>
  <si>
    <t>341-2428</t>
  </si>
  <si>
    <t>341-2432</t>
  </si>
  <si>
    <t>341-2440</t>
  </si>
  <si>
    <t>341-2448</t>
  </si>
  <si>
    <t>341-3210</t>
  </si>
  <si>
    <t>341-3212</t>
  </si>
  <si>
    <t>341-3214</t>
  </si>
  <si>
    <t>341-3216</t>
  </si>
  <si>
    <t>341-3218</t>
  </si>
  <si>
    <t>341-3220</t>
  </si>
  <si>
    <t>341-3222</t>
  </si>
  <si>
    <t>341-3224</t>
  </si>
  <si>
    <t>341-3228</t>
  </si>
  <si>
    <t>341-3232</t>
  </si>
  <si>
    <t>341-3240</t>
  </si>
  <si>
    <t>341-3248</t>
  </si>
  <si>
    <t>9-1226-1</t>
  </si>
  <si>
    <t>9-1230-1</t>
  </si>
  <si>
    <t>M37-100</t>
  </si>
  <si>
    <t>M37-125</t>
  </si>
  <si>
    <t>M37-150</t>
  </si>
  <si>
    <t>M37-175</t>
  </si>
  <si>
    <t>M37-200</t>
  </si>
  <si>
    <t>M37-300</t>
  </si>
  <si>
    <t>M37-250</t>
  </si>
  <si>
    <t>M37-1200</t>
  </si>
  <si>
    <t>M50-100</t>
  </si>
  <si>
    <t>M50-125</t>
  </si>
  <si>
    <t>M50-150</t>
  </si>
  <si>
    <t>M50-175</t>
  </si>
  <si>
    <t>M50-200</t>
  </si>
  <si>
    <t>M50-250</t>
  </si>
  <si>
    <t>M50-300</t>
  </si>
  <si>
    <t>M50-350</t>
  </si>
  <si>
    <t>M50-450</t>
  </si>
  <si>
    <t>M50-550</t>
  </si>
  <si>
    <t>M50-650</t>
  </si>
  <si>
    <t>M50-750</t>
  </si>
  <si>
    <t>M50-1200</t>
  </si>
  <si>
    <t>M62-100</t>
  </si>
  <si>
    <t>M62-125</t>
  </si>
  <si>
    <t>M62-150</t>
  </si>
  <si>
    <t>M62-175</t>
  </si>
  <si>
    <t>M62-200</t>
  </si>
  <si>
    <t>M62-250</t>
  </si>
  <si>
    <t>M62-300</t>
  </si>
  <si>
    <t>M62-350</t>
  </si>
  <si>
    <t>M62-400</t>
  </si>
  <si>
    <t>M62-1200</t>
  </si>
  <si>
    <t>M75-100</t>
  </si>
  <si>
    <t>M75-125</t>
  </si>
  <si>
    <t>M75-150</t>
  </si>
  <si>
    <t>M75-175</t>
  </si>
  <si>
    <t>M75-200</t>
  </si>
  <si>
    <t>M75-250</t>
  </si>
  <si>
    <t>M75-300</t>
  </si>
  <si>
    <t>M75-350</t>
  </si>
  <si>
    <t>M75-400</t>
  </si>
  <si>
    <t>M75-450</t>
  </si>
  <si>
    <t>M75-500</t>
  </si>
  <si>
    <t>M75-550</t>
  </si>
  <si>
    <t>M75-600</t>
  </si>
  <si>
    <t>M75-650</t>
  </si>
  <si>
    <t>M75-750</t>
  </si>
  <si>
    <t>M75-1200</t>
  </si>
  <si>
    <t>M100-100</t>
  </si>
  <si>
    <t>M100-125</t>
  </si>
  <si>
    <t>M100-150</t>
  </si>
  <si>
    <t>M100-175</t>
  </si>
  <si>
    <t>M100-200</t>
  </si>
  <si>
    <t>M100-250</t>
  </si>
  <si>
    <t>M100-300</t>
  </si>
  <si>
    <t>M100-350</t>
  </si>
  <si>
    <t>M100-400</t>
  </si>
  <si>
    <t>M100-450</t>
  </si>
  <si>
    <t>M100-500</t>
  </si>
  <si>
    <t>M100-550</t>
  </si>
  <si>
    <t>M100-600</t>
  </si>
  <si>
    <t>M100-700</t>
  </si>
  <si>
    <t>M100-800</t>
  </si>
  <si>
    <t>M100-1200</t>
  </si>
  <si>
    <t>M125-150</t>
  </si>
  <si>
    <t>M125-175</t>
  </si>
  <si>
    <t>M125-200</t>
  </si>
  <si>
    <t>M125-250</t>
  </si>
  <si>
    <t>M125-300</t>
  </si>
  <si>
    <t>M125-350</t>
  </si>
  <si>
    <t>M125-400</t>
  </si>
  <si>
    <t>M125-450</t>
  </si>
  <si>
    <t>M125-500</t>
  </si>
  <si>
    <t>M125-550</t>
  </si>
  <si>
    <t>M125-600</t>
  </si>
  <si>
    <t>M125-700</t>
  </si>
  <si>
    <t>M125-800</t>
  </si>
  <si>
    <t>M125-1000</t>
  </si>
  <si>
    <t>M125-1200</t>
  </si>
  <si>
    <t>M150-200</t>
  </si>
  <si>
    <t>M150-250</t>
  </si>
  <si>
    <t>M150-300</t>
  </si>
  <si>
    <t>M150-350</t>
  </si>
  <si>
    <t>M150-400</t>
  </si>
  <si>
    <t>M150-450</t>
  </si>
  <si>
    <t>M150-500</t>
  </si>
  <si>
    <t>M150-550</t>
  </si>
  <si>
    <t>M150-600</t>
  </si>
  <si>
    <t>M150-700</t>
  </si>
  <si>
    <t>M150-800</t>
  </si>
  <si>
    <t>M150-1000</t>
  </si>
  <si>
    <t>M150-1200</t>
  </si>
  <si>
    <t>M200-250</t>
  </si>
  <si>
    <t>M200-300</t>
  </si>
  <si>
    <t>M200-350</t>
  </si>
  <si>
    <t>M200-400</t>
  </si>
  <si>
    <t>M200-450</t>
  </si>
  <si>
    <t>M200-500</t>
  </si>
  <si>
    <t>M200-550</t>
  </si>
  <si>
    <t>M200-600</t>
  </si>
  <si>
    <t>M200-700</t>
  </si>
  <si>
    <t>M200-800</t>
  </si>
  <si>
    <t>M200-1000</t>
  </si>
  <si>
    <t>M200-1200</t>
  </si>
  <si>
    <t>1 x 10</t>
  </si>
  <si>
    <t>9-1640-M</t>
  </si>
  <si>
    <t>MHC-117</t>
  </si>
  <si>
    <t>Red</t>
  </si>
  <si>
    <t>Red Stripe</t>
  </si>
  <si>
    <t>Blue Stripe</t>
  </si>
  <si>
    <t>MP-43A</t>
  </si>
  <si>
    <t>Gold</t>
  </si>
  <si>
    <t>Yellow</t>
  </si>
  <si>
    <t>Green Stripe</t>
  </si>
  <si>
    <t>Gold Stripe</t>
  </si>
  <si>
    <t>Size</t>
  </si>
  <si>
    <t>Rec Wire</t>
  </si>
  <si>
    <t>Ready  SuperSpring</t>
  </si>
  <si>
    <t>Ready SuperSpring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</si>
</sst>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rgb="FFCC99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E8E15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2"/>
  <sheetViews>
    <sheetView workbookViewId="0">
      <selection activeCell="B2" sqref="B2"/>
    </sheetView>
  </sheetViews>
  <sheetFormatPr defaultColWidth="8.85546875" defaultRowHeight="12"/>
  <cols>
    <col min="1" max="1" width="10.42578125" style="8" bestFit="1" customWidth="1"/>
    <col min="2" max="2" width="10" style="2" customWidth="1"/>
    <col min="3" max="3" width="9.28515625" style="2" customWidth="1"/>
    <col min="4" max="6" width="9.28515625" style="3" customWidth="1"/>
    <col min="7" max="7" width="9.28515625" style="2" customWidth="1"/>
    <col min="8" max="11" width="9.28515625" style="3" customWidth="1"/>
    <col min="12" max="12" width="1.7109375" style="8" customWidth="1"/>
    <col min="13" max="16384" width="8.85546875" style="8"/>
  </cols>
  <sheetData>
    <row r="1" spans="1:11" s="7" customFormat="1" ht="36">
      <c r="A1" s="4" t="s">
        <v>1044</v>
      </c>
      <c r="B1" s="5" t="s">
        <v>1047</v>
      </c>
      <c r="C1" s="5" t="s">
        <v>103</v>
      </c>
      <c r="D1" s="6" t="s">
        <v>104</v>
      </c>
      <c r="E1" s="6" t="s">
        <v>107</v>
      </c>
      <c r="F1" s="6" t="s">
        <v>108</v>
      </c>
      <c r="G1" s="5" t="s">
        <v>109</v>
      </c>
      <c r="H1" s="6" t="s">
        <v>110</v>
      </c>
      <c r="I1" s="6" t="s">
        <v>111</v>
      </c>
      <c r="J1" s="6" t="s">
        <v>112</v>
      </c>
      <c r="K1" s="6" t="s">
        <v>113</v>
      </c>
    </row>
    <row r="2" spans="1:11" s="7" customFormat="1" ht="12" customHeight="1">
      <c r="A2" s="4" t="s">
        <v>1045</v>
      </c>
      <c r="B2" s="5" t="s">
        <v>105</v>
      </c>
      <c r="C2" s="5" t="s">
        <v>105</v>
      </c>
      <c r="D2" s="6" t="s">
        <v>106</v>
      </c>
      <c r="E2" s="6" t="s">
        <v>106</v>
      </c>
      <c r="F2" s="6" t="s">
        <v>106</v>
      </c>
      <c r="G2" s="5" t="s">
        <v>105</v>
      </c>
      <c r="H2" s="6" t="s">
        <v>106</v>
      </c>
      <c r="I2" s="6" t="s">
        <v>106</v>
      </c>
      <c r="J2" s="6" t="s">
        <v>106</v>
      </c>
      <c r="K2" s="6" t="s">
        <v>1038</v>
      </c>
    </row>
    <row r="3" spans="1:11">
      <c r="A3" s="1" t="s">
        <v>0</v>
      </c>
      <c r="B3" s="2" t="s">
        <v>114</v>
      </c>
      <c r="C3" s="2" t="s">
        <v>216</v>
      </c>
      <c r="D3" s="3" t="s">
        <v>313</v>
      </c>
      <c r="E3" s="3" t="s">
        <v>416</v>
      </c>
      <c r="F3" s="3" t="s">
        <v>519</v>
      </c>
      <c r="G3" s="2" t="s">
        <v>622</v>
      </c>
      <c r="H3" s="3" t="s">
        <v>723</v>
      </c>
      <c r="I3" s="3" t="s">
        <v>825</v>
      </c>
      <c r="J3" s="3" t="str">
        <f>REPLACE(B3,8,2,1)</f>
        <v>9-0604-1</v>
      </c>
      <c r="K3" s="3" t="s">
        <v>930</v>
      </c>
    </row>
    <row r="4" spans="1:11">
      <c r="A4" s="1" t="s">
        <v>1</v>
      </c>
      <c r="B4" s="2" t="s">
        <v>115</v>
      </c>
      <c r="C4" s="2" t="s">
        <v>217</v>
      </c>
      <c r="D4" s="3" t="s">
        <v>314</v>
      </c>
      <c r="E4" s="3" t="s">
        <v>417</v>
      </c>
      <c r="F4" s="3" t="s">
        <v>520</v>
      </c>
      <c r="G4" s="2" t="s">
        <v>623</v>
      </c>
      <c r="H4" s="3" t="s">
        <v>724</v>
      </c>
      <c r="I4" s="3" t="s">
        <v>826</v>
      </c>
      <c r="J4" s="3" t="str">
        <f t="shared" ref="J4:J67" si="0">REPLACE(B4,8,2,1)</f>
        <v>9-0605-1</v>
      </c>
      <c r="K4" s="3" t="s">
        <v>931</v>
      </c>
    </row>
    <row r="5" spans="1:11">
      <c r="A5" s="1" t="s">
        <v>2</v>
      </c>
      <c r="B5" s="2" t="s">
        <v>116</v>
      </c>
      <c r="C5" s="2" t="s">
        <v>218</v>
      </c>
      <c r="D5" s="3" t="s">
        <v>315</v>
      </c>
      <c r="E5" s="3" t="s">
        <v>418</v>
      </c>
      <c r="F5" s="3" t="s">
        <v>521</v>
      </c>
      <c r="G5" s="2" t="s">
        <v>624</v>
      </c>
      <c r="H5" s="3" t="s">
        <v>725</v>
      </c>
      <c r="I5" s="3" t="s">
        <v>827</v>
      </c>
      <c r="J5" s="3" t="str">
        <f t="shared" si="0"/>
        <v>9-0606-1</v>
      </c>
      <c r="K5" s="3" t="s">
        <v>932</v>
      </c>
    </row>
    <row r="6" spans="1:11">
      <c r="A6" s="1" t="s">
        <v>4</v>
      </c>
      <c r="B6" s="2" t="s">
        <v>117</v>
      </c>
      <c r="C6" s="2" t="s">
        <v>219</v>
      </c>
      <c r="D6" s="3" t="s">
        <v>316</v>
      </c>
      <c r="E6" s="3" t="s">
        <v>419</v>
      </c>
      <c r="F6" s="3" t="s">
        <v>522</v>
      </c>
      <c r="G6" s="2" t="s">
        <v>625</v>
      </c>
      <c r="H6" s="3" t="s">
        <v>726</v>
      </c>
      <c r="I6" s="3" t="s">
        <v>828</v>
      </c>
      <c r="J6" s="3" t="str">
        <f t="shared" si="0"/>
        <v>9-0607-1</v>
      </c>
      <c r="K6" s="3" t="s">
        <v>933</v>
      </c>
    </row>
    <row r="7" spans="1:11">
      <c r="A7" s="1" t="s">
        <v>5</v>
      </c>
      <c r="B7" s="2" t="s">
        <v>118</v>
      </c>
      <c r="C7" s="2" t="s">
        <v>220</v>
      </c>
      <c r="D7" s="3" t="s">
        <v>317</v>
      </c>
      <c r="E7" s="3" t="s">
        <v>420</v>
      </c>
      <c r="F7" s="3" t="s">
        <v>523</v>
      </c>
      <c r="G7" s="2" t="s">
        <v>626</v>
      </c>
      <c r="H7" s="3" t="s">
        <v>727</v>
      </c>
      <c r="I7" s="3" t="s">
        <v>829</v>
      </c>
      <c r="J7" s="3" t="str">
        <f t="shared" si="0"/>
        <v>9-0608-1</v>
      </c>
      <c r="K7" s="3" t="s">
        <v>934</v>
      </c>
    </row>
    <row r="8" spans="1:11">
      <c r="A8" s="1" t="s">
        <v>6</v>
      </c>
      <c r="B8" s="2" t="s">
        <v>119</v>
      </c>
      <c r="C8" s="2" t="s">
        <v>221</v>
      </c>
      <c r="D8" s="3" t="s">
        <v>318</v>
      </c>
      <c r="E8" s="3" t="s">
        <v>421</v>
      </c>
      <c r="F8" s="3" t="s">
        <v>524</v>
      </c>
      <c r="G8" s="2" t="s">
        <v>627</v>
      </c>
      <c r="H8" s="3" t="s">
        <v>728</v>
      </c>
      <c r="I8" s="3" t="s">
        <v>830</v>
      </c>
      <c r="J8" s="3" t="str">
        <f t="shared" si="0"/>
        <v>9-0610-1</v>
      </c>
      <c r="K8" s="3" t="s">
        <v>936</v>
      </c>
    </row>
    <row r="9" spans="1:11">
      <c r="A9" s="1" t="s">
        <v>7</v>
      </c>
      <c r="B9" s="2" t="s">
        <v>120</v>
      </c>
      <c r="C9" s="2" t="s">
        <v>222</v>
      </c>
      <c r="D9" s="3" t="s">
        <v>319</v>
      </c>
      <c r="E9" s="3" t="s">
        <v>422</v>
      </c>
      <c r="F9" s="3" t="s">
        <v>525</v>
      </c>
      <c r="G9" s="2" t="s">
        <v>628</v>
      </c>
      <c r="H9" s="3" t="s">
        <v>729</v>
      </c>
      <c r="I9" s="3" t="s">
        <v>831</v>
      </c>
      <c r="J9" s="3" t="str">
        <f t="shared" si="0"/>
        <v>9-0612-1</v>
      </c>
      <c r="K9" s="3" t="s">
        <v>935</v>
      </c>
    </row>
    <row r="10" spans="1:11">
      <c r="A10" s="1" t="s">
        <v>8</v>
      </c>
      <c r="B10" s="2" t="s">
        <v>121</v>
      </c>
      <c r="C10" s="2" t="s">
        <v>223</v>
      </c>
      <c r="D10" s="3" t="s">
        <v>320</v>
      </c>
      <c r="E10" s="3" t="s">
        <v>423</v>
      </c>
      <c r="F10" s="3" t="s">
        <v>526</v>
      </c>
      <c r="G10" s="2" t="s">
        <v>629</v>
      </c>
      <c r="H10" s="3" t="s">
        <v>730</v>
      </c>
      <c r="I10" s="3" t="s">
        <v>832</v>
      </c>
      <c r="J10" s="3" t="str">
        <f t="shared" si="0"/>
        <v>9-0648-1</v>
      </c>
      <c r="K10" s="3" t="s">
        <v>937</v>
      </c>
    </row>
    <row r="11" spans="1:11">
      <c r="A11" s="1"/>
    </row>
    <row r="12" spans="1:11">
      <c r="A12" s="1" t="s">
        <v>9</v>
      </c>
      <c r="B12" s="2" t="s">
        <v>122</v>
      </c>
      <c r="C12" s="2" t="s">
        <v>224</v>
      </c>
      <c r="D12" s="3" t="s">
        <v>321</v>
      </c>
      <c r="E12" s="3" t="s">
        <v>424</v>
      </c>
      <c r="F12" s="3" t="s">
        <v>527</v>
      </c>
      <c r="G12" s="2" t="s">
        <v>630</v>
      </c>
      <c r="H12" s="3" t="s">
        <v>731</v>
      </c>
      <c r="I12" s="3" t="s">
        <v>833</v>
      </c>
      <c r="J12" s="3" t="str">
        <f t="shared" si="0"/>
        <v>9-0804-1</v>
      </c>
      <c r="K12" s="3" t="s">
        <v>938</v>
      </c>
    </row>
    <row r="13" spans="1:11">
      <c r="A13" s="1" t="s">
        <v>10</v>
      </c>
      <c r="B13" s="2" t="s">
        <v>123</v>
      </c>
      <c r="C13" s="2" t="s">
        <v>225</v>
      </c>
      <c r="D13" s="3" t="s">
        <v>322</v>
      </c>
      <c r="E13" s="3" t="s">
        <v>425</v>
      </c>
      <c r="F13" s="3" t="s">
        <v>528</v>
      </c>
      <c r="G13" s="2" t="s">
        <v>631</v>
      </c>
      <c r="H13" s="3" t="s">
        <v>732</v>
      </c>
      <c r="I13" s="3" t="s">
        <v>834</v>
      </c>
      <c r="J13" s="3" t="str">
        <f t="shared" si="0"/>
        <v>9-0805-1</v>
      </c>
      <c r="K13" s="3" t="s">
        <v>939</v>
      </c>
    </row>
    <row r="14" spans="1:11">
      <c r="A14" s="1" t="s">
        <v>11</v>
      </c>
      <c r="B14" s="2" t="s">
        <v>124</v>
      </c>
      <c r="C14" s="2" t="s">
        <v>226</v>
      </c>
      <c r="D14" s="3" t="s">
        <v>323</v>
      </c>
      <c r="E14" s="3" t="s">
        <v>426</v>
      </c>
      <c r="F14" s="3" t="s">
        <v>530</v>
      </c>
      <c r="G14" s="2" t="s">
        <v>632</v>
      </c>
      <c r="H14" s="3" t="s">
        <v>733</v>
      </c>
      <c r="I14" s="3" t="s">
        <v>835</v>
      </c>
      <c r="J14" s="3" t="str">
        <f t="shared" si="0"/>
        <v>9-0806-1</v>
      </c>
      <c r="K14" s="3" t="s">
        <v>940</v>
      </c>
    </row>
    <row r="15" spans="1:11">
      <c r="A15" s="1" t="s">
        <v>12</v>
      </c>
      <c r="B15" s="2" t="s">
        <v>125</v>
      </c>
      <c r="C15" s="2" t="s">
        <v>227</v>
      </c>
      <c r="D15" s="3" t="s">
        <v>324</v>
      </c>
      <c r="E15" s="3" t="s">
        <v>427</v>
      </c>
      <c r="F15" s="3" t="s">
        <v>531</v>
      </c>
      <c r="G15" s="2" t="s">
        <v>633</v>
      </c>
      <c r="H15" s="3" t="s">
        <v>734</v>
      </c>
      <c r="I15" s="3" t="s">
        <v>836</v>
      </c>
      <c r="J15" s="3" t="str">
        <f t="shared" si="0"/>
        <v>9-0807-1</v>
      </c>
      <c r="K15" s="3" t="s">
        <v>941</v>
      </c>
    </row>
    <row r="16" spans="1:11">
      <c r="A16" s="1" t="s">
        <v>13</v>
      </c>
      <c r="B16" s="2" t="s">
        <v>126</v>
      </c>
      <c r="C16" s="2" t="s">
        <v>228</v>
      </c>
      <c r="D16" s="3" t="s">
        <v>325</v>
      </c>
      <c r="E16" s="3" t="s">
        <v>428</v>
      </c>
      <c r="F16" s="3" t="s">
        <v>532</v>
      </c>
      <c r="G16" s="2" t="s">
        <v>634</v>
      </c>
      <c r="H16" s="3" t="s">
        <v>735</v>
      </c>
      <c r="I16" s="3" t="s">
        <v>837</v>
      </c>
      <c r="J16" s="3" t="str">
        <f t="shared" si="0"/>
        <v>9-0808-1</v>
      </c>
      <c r="K16" s="3" t="s">
        <v>942</v>
      </c>
    </row>
    <row r="17" spans="1:11">
      <c r="A17" s="1" t="s">
        <v>14</v>
      </c>
      <c r="B17" s="2" t="s">
        <v>127</v>
      </c>
      <c r="C17" s="2" t="s">
        <v>229</v>
      </c>
      <c r="D17" s="3" t="s">
        <v>326</v>
      </c>
      <c r="E17" s="3" t="s">
        <v>429</v>
      </c>
      <c r="F17" s="3" t="s">
        <v>533</v>
      </c>
      <c r="G17" s="2" t="s">
        <v>635</v>
      </c>
      <c r="H17" s="3" t="s">
        <v>736</v>
      </c>
      <c r="I17" s="3" t="s">
        <v>838</v>
      </c>
      <c r="J17" s="3" t="str">
        <f t="shared" si="0"/>
        <v>9-0810-1</v>
      </c>
      <c r="K17" s="3" t="s">
        <v>943</v>
      </c>
    </row>
    <row r="18" spans="1:11">
      <c r="A18" s="1" t="s">
        <v>15</v>
      </c>
      <c r="B18" s="2" t="s">
        <v>128</v>
      </c>
      <c r="C18" s="2" t="s">
        <v>230</v>
      </c>
      <c r="D18" s="3" t="s">
        <v>327</v>
      </c>
      <c r="E18" s="3" t="s">
        <v>430</v>
      </c>
      <c r="F18" s="3" t="s">
        <v>534</v>
      </c>
      <c r="G18" s="2" t="s">
        <v>636</v>
      </c>
      <c r="H18" s="3" t="s">
        <v>737</v>
      </c>
      <c r="I18" s="3" t="s">
        <v>839</v>
      </c>
      <c r="J18" s="3" t="str">
        <f t="shared" si="0"/>
        <v>9-0812-1</v>
      </c>
      <c r="K18" s="3" t="s">
        <v>944</v>
      </c>
    </row>
    <row r="19" spans="1:11">
      <c r="A19" s="1" t="s">
        <v>16</v>
      </c>
      <c r="B19" s="2" t="s">
        <v>129</v>
      </c>
      <c r="C19" s="2" t="s">
        <v>231</v>
      </c>
      <c r="D19" s="3" t="s">
        <v>328</v>
      </c>
      <c r="E19" s="3" t="s">
        <v>431</v>
      </c>
      <c r="F19" s="3" t="s">
        <v>535</v>
      </c>
      <c r="G19" s="2" t="s">
        <v>637</v>
      </c>
      <c r="H19" s="3" t="s">
        <v>738</v>
      </c>
      <c r="I19" s="3" t="s">
        <v>840</v>
      </c>
      <c r="J19" s="3" t="str">
        <f t="shared" si="0"/>
        <v>9-0814-1</v>
      </c>
      <c r="K19" s="3" t="s">
        <v>945</v>
      </c>
    </row>
    <row r="20" spans="1:11">
      <c r="A20" s="1" t="s">
        <v>17</v>
      </c>
      <c r="B20" s="2" t="s">
        <v>130</v>
      </c>
      <c r="C20" s="2" t="s">
        <v>232</v>
      </c>
      <c r="D20" s="3" t="s">
        <v>329</v>
      </c>
      <c r="E20" s="3" t="s">
        <v>432</v>
      </c>
      <c r="F20" s="3" t="s">
        <v>536</v>
      </c>
      <c r="G20" s="2" t="s">
        <v>638</v>
      </c>
      <c r="H20" s="3" t="s">
        <v>739</v>
      </c>
      <c r="I20" s="3" t="s">
        <v>841</v>
      </c>
      <c r="J20" s="3" t="str">
        <f t="shared" si="0"/>
        <v>9-0818-1</v>
      </c>
      <c r="K20" s="3" t="s">
        <v>946</v>
      </c>
    </row>
    <row r="21" spans="1:11">
      <c r="A21" s="1" t="s">
        <v>18</v>
      </c>
      <c r="B21" s="2" t="s">
        <v>131</v>
      </c>
      <c r="C21" s="2" t="s">
        <v>232</v>
      </c>
      <c r="D21" s="3" t="s">
        <v>330</v>
      </c>
      <c r="E21" s="3" t="s">
        <v>433</v>
      </c>
      <c r="F21" s="3" t="s">
        <v>537</v>
      </c>
      <c r="G21" s="2" t="s">
        <v>639</v>
      </c>
      <c r="H21" s="3" t="s">
        <v>740</v>
      </c>
      <c r="I21" s="3" t="s">
        <v>842</v>
      </c>
      <c r="J21" s="3" t="str">
        <f t="shared" si="0"/>
        <v>9-0822-1</v>
      </c>
      <c r="K21" s="3" t="s">
        <v>947</v>
      </c>
    </row>
    <row r="22" spans="1:11">
      <c r="A22" s="1" t="s">
        <v>19</v>
      </c>
      <c r="B22" s="2" t="s">
        <v>132</v>
      </c>
      <c r="C22" s="2" t="s">
        <v>232</v>
      </c>
      <c r="D22" s="3" t="s">
        <v>331</v>
      </c>
      <c r="E22" s="3" t="s">
        <v>434</v>
      </c>
      <c r="F22" s="3" t="s">
        <v>538</v>
      </c>
      <c r="G22" s="2" t="s">
        <v>640</v>
      </c>
      <c r="H22" s="3" t="s">
        <v>741</v>
      </c>
      <c r="I22" s="3" t="s">
        <v>843</v>
      </c>
      <c r="J22" s="3" t="str">
        <f t="shared" si="0"/>
        <v>9-0826-1</v>
      </c>
      <c r="K22" s="3" t="s">
        <v>948</v>
      </c>
    </row>
    <row r="23" spans="1:11">
      <c r="A23" s="1" t="s">
        <v>20</v>
      </c>
      <c r="B23" s="2" t="s">
        <v>133</v>
      </c>
      <c r="C23" s="2" t="s">
        <v>232</v>
      </c>
      <c r="D23" s="3" t="s">
        <v>332</v>
      </c>
      <c r="E23" s="3" t="s">
        <v>435</v>
      </c>
      <c r="F23" s="3" t="s">
        <v>539</v>
      </c>
      <c r="G23" s="2" t="s">
        <v>641</v>
      </c>
      <c r="H23" s="3" t="s">
        <v>742</v>
      </c>
      <c r="I23" s="3" t="s">
        <v>844</v>
      </c>
      <c r="J23" s="3" t="str">
        <f t="shared" si="0"/>
        <v>9-0830-1</v>
      </c>
      <c r="K23" s="3" t="s">
        <v>949</v>
      </c>
    </row>
    <row r="24" spans="1:11">
      <c r="A24" s="1" t="s">
        <v>21</v>
      </c>
      <c r="B24" s="2" t="s">
        <v>134</v>
      </c>
      <c r="C24" s="2" t="s">
        <v>233</v>
      </c>
      <c r="D24" s="3" t="s">
        <v>333</v>
      </c>
      <c r="E24" s="3" t="s">
        <v>436</v>
      </c>
      <c r="F24" s="3" t="s">
        <v>540</v>
      </c>
      <c r="G24" s="2" t="s">
        <v>642</v>
      </c>
      <c r="H24" s="3" t="s">
        <v>743</v>
      </c>
      <c r="I24" s="3" t="s">
        <v>845</v>
      </c>
      <c r="J24" s="3" t="str">
        <f t="shared" si="0"/>
        <v>9-0848-1</v>
      </c>
      <c r="K24" s="3" t="s">
        <v>950</v>
      </c>
    </row>
    <row r="25" spans="1:11">
      <c r="A25" s="1"/>
    </row>
    <row r="26" spans="1:11">
      <c r="A26" s="1" t="s">
        <v>22</v>
      </c>
      <c r="B26" s="2" t="s">
        <v>135</v>
      </c>
      <c r="C26" s="2" t="s">
        <v>234</v>
      </c>
      <c r="D26" s="3" t="s">
        <v>334</v>
      </c>
      <c r="E26" s="3" t="s">
        <v>437</v>
      </c>
      <c r="F26" s="3" t="s">
        <v>541</v>
      </c>
      <c r="G26" s="2" t="s">
        <v>643</v>
      </c>
      <c r="H26" s="3" t="s">
        <v>744</v>
      </c>
      <c r="I26" s="3" t="s">
        <v>846</v>
      </c>
      <c r="J26" s="3" t="str">
        <f t="shared" si="0"/>
        <v>9-1004-1</v>
      </c>
      <c r="K26" s="3" t="s">
        <v>951</v>
      </c>
    </row>
    <row r="27" spans="1:11">
      <c r="A27" s="1" t="s">
        <v>23</v>
      </c>
      <c r="B27" s="2" t="s">
        <v>136</v>
      </c>
      <c r="C27" s="2" t="s">
        <v>235</v>
      </c>
      <c r="D27" s="3" t="s">
        <v>335</v>
      </c>
      <c r="E27" s="3" t="s">
        <v>438</v>
      </c>
      <c r="F27" s="3" t="s">
        <v>542</v>
      </c>
      <c r="G27" s="2" t="s">
        <v>644</v>
      </c>
      <c r="H27" s="3" t="s">
        <v>745</v>
      </c>
      <c r="I27" s="3" t="s">
        <v>847</v>
      </c>
      <c r="J27" s="3" t="str">
        <f t="shared" si="0"/>
        <v>9-1005-1</v>
      </c>
      <c r="K27" s="3" t="s">
        <v>952</v>
      </c>
    </row>
    <row r="28" spans="1:11">
      <c r="A28" s="1" t="s">
        <v>24</v>
      </c>
      <c r="B28" s="2" t="s">
        <v>137</v>
      </c>
      <c r="C28" s="2" t="s">
        <v>236</v>
      </c>
      <c r="D28" s="3" t="s">
        <v>336</v>
      </c>
      <c r="E28" s="3" t="s">
        <v>439</v>
      </c>
      <c r="F28" s="3" t="s">
        <v>543</v>
      </c>
      <c r="G28" s="2" t="s">
        <v>645</v>
      </c>
      <c r="H28" s="3" t="s">
        <v>746</v>
      </c>
      <c r="I28" s="3" t="s">
        <v>848</v>
      </c>
      <c r="J28" s="3" t="str">
        <f t="shared" si="0"/>
        <v>9-1006-1</v>
      </c>
      <c r="K28" s="3" t="s">
        <v>953</v>
      </c>
    </row>
    <row r="29" spans="1:11">
      <c r="A29" s="1" t="s">
        <v>25</v>
      </c>
      <c r="B29" s="2" t="s">
        <v>138</v>
      </c>
      <c r="C29" s="2" t="s">
        <v>237</v>
      </c>
      <c r="D29" s="3" t="s">
        <v>337</v>
      </c>
      <c r="E29" s="3" t="s">
        <v>440</v>
      </c>
      <c r="F29" s="3" t="s">
        <v>544</v>
      </c>
      <c r="G29" s="2" t="s">
        <v>646</v>
      </c>
      <c r="H29" s="3" t="s">
        <v>747</v>
      </c>
      <c r="I29" s="3" t="s">
        <v>849</v>
      </c>
      <c r="J29" s="3" t="str">
        <f t="shared" si="0"/>
        <v>9-1007-1</v>
      </c>
      <c r="K29" s="3" t="s">
        <v>954</v>
      </c>
    </row>
    <row r="30" spans="1:11">
      <c r="A30" s="1" t="s">
        <v>26</v>
      </c>
      <c r="B30" s="2" t="s">
        <v>139</v>
      </c>
      <c r="C30" s="2" t="s">
        <v>238</v>
      </c>
      <c r="D30" s="3" t="s">
        <v>338</v>
      </c>
      <c r="E30" s="3" t="s">
        <v>441</v>
      </c>
      <c r="F30" s="3" t="s">
        <v>545</v>
      </c>
      <c r="G30" s="2" t="s">
        <v>647</v>
      </c>
      <c r="H30" s="3" t="s">
        <v>748</v>
      </c>
      <c r="I30" s="3" t="s">
        <v>850</v>
      </c>
      <c r="J30" s="3" t="str">
        <f t="shared" si="0"/>
        <v>9-1008-1</v>
      </c>
      <c r="K30" s="3" t="s">
        <v>955</v>
      </c>
    </row>
    <row r="31" spans="1:11">
      <c r="A31" s="1" t="s">
        <v>27</v>
      </c>
      <c r="B31" s="2" t="s">
        <v>140</v>
      </c>
      <c r="C31" s="2" t="s">
        <v>239</v>
      </c>
      <c r="D31" s="3" t="s">
        <v>339</v>
      </c>
      <c r="E31" s="3" t="s">
        <v>442</v>
      </c>
      <c r="F31" s="3" t="s">
        <v>546</v>
      </c>
      <c r="G31" s="2" t="s">
        <v>648</v>
      </c>
      <c r="H31" s="3" t="s">
        <v>749</v>
      </c>
      <c r="I31" s="3" t="s">
        <v>851</v>
      </c>
      <c r="J31" s="3" t="str">
        <f t="shared" si="0"/>
        <v>9-1010-1</v>
      </c>
      <c r="K31" s="3" t="s">
        <v>956</v>
      </c>
    </row>
    <row r="32" spans="1:11">
      <c r="A32" s="1" t="s">
        <v>28</v>
      </c>
      <c r="B32" s="2" t="s">
        <v>141</v>
      </c>
      <c r="C32" s="2" t="s">
        <v>240</v>
      </c>
      <c r="D32" s="3" t="s">
        <v>340</v>
      </c>
      <c r="E32" s="3" t="s">
        <v>443</v>
      </c>
      <c r="F32" s="3" t="s">
        <v>547</v>
      </c>
      <c r="G32" s="2" t="s">
        <v>649</v>
      </c>
      <c r="H32" s="3" t="s">
        <v>750</v>
      </c>
      <c r="I32" s="3" t="s">
        <v>852</v>
      </c>
      <c r="J32" s="3" t="str">
        <f t="shared" si="0"/>
        <v>9-1012-1</v>
      </c>
      <c r="K32" s="3" t="s">
        <v>957</v>
      </c>
    </row>
    <row r="33" spans="1:11">
      <c r="A33" s="1" t="s">
        <v>29</v>
      </c>
      <c r="B33" s="2" t="s">
        <v>142</v>
      </c>
      <c r="C33" s="2" t="s">
        <v>241</v>
      </c>
      <c r="D33" s="3" t="s">
        <v>341</v>
      </c>
      <c r="E33" s="3" t="s">
        <v>444</v>
      </c>
      <c r="F33" s="3" t="s">
        <v>548</v>
      </c>
      <c r="G33" s="2" t="s">
        <v>650</v>
      </c>
      <c r="H33" s="3" t="s">
        <v>751</v>
      </c>
      <c r="I33" s="3" t="s">
        <v>853</v>
      </c>
      <c r="J33" s="3" t="str">
        <f t="shared" si="0"/>
        <v>9-1014-1</v>
      </c>
      <c r="K33" s="3" t="s">
        <v>958</v>
      </c>
    </row>
    <row r="34" spans="1:11">
      <c r="A34" s="1" t="s">
        <v>30</v>
      </c>
      <c r="B34" s="2" t="s">
        <v>143</v>
      </c>
      <c r="C34" s="2" t="s">
        <v>242</v>
      </c>
      <c r="D34" s="3" t="s">
        <v>342</v>
      </c>
      <c r="E34" s="3" t="s">
        <v>445</v>
      </c>
      <c r="F34" s="3" t="s">
        <v>549</v>
      </c>
      <c r="G34" s="2" t="s">
        <v>651</v>
      </c>
      <c r="H34" s="3" t="s">
        <v>752</v>
      </c>
      <c r="I34" s="3" t="s">
        <v>854</v>
      </c>
      <c r="J34" s="3" t="str">
        <f t="shared" si="0"/>
        <v>9-1016-1</v>
      </c>
      <c r="K34" s="3" t="s">
        <v>959</v>
      </c>
    </row>
    <row r="35" spans="1:11">
      <c r="A35" s="1" t="s">
        <v>31</v>
      </c>
      <c r="B35" s="2" t="s">
        <v>144</v>
      </c>
      <c r="C35" s="2" t="s">
        <v>243</v>
      </c>
      <c r="D35" s="3" t="s">
        <v>343</v>
      </c>
      <c r="E35" s="3" t="s">
        <v>446</v>
      </c>
      <c r="F35" s="3" t="s">
        <v>550</v>
      </c>
      <c r="G35" s="2" t="s">
        <v>652</v>
      </c>
      <c r="H35" s="3" t="s">
        <v>753</v>
      </c>
      <c r="I35" s="3" t="s">
        <v>855</v>
      </c>
      <c r="J35" s="3" t="str">
        <f t="shared" si="0"/>
        <v>9-1048-1</v>
      </c>
      <c r="K35" s="3" t="s">
        <v>960</v>
      </c>
    </row>
    <row r="36" spans="1:11">
      <c r="A36" s="1"/>
    </row>
    <row r="37" spans="1:11">
      <c r="A37" s="1" t="s">
        <v>32</v>
      </c>
      <c r="B37" s="2" t="s">
        <v>145</v>
      </c>
      <c r="C37" s="2" t="s">
        <v>244</v>
      </c>
      <c r="D37" s="3" t="s">
        <v>344</v>
      </c>
      <c r="E37" s="3" t="s">
        <v>447</v>
      </c>
      <c r="F37" s="3" t="s">
        <v>551</v>
      </c>
      <c r="G37" s="2" t="s">
        <v>653</v>
      </c>
      <c r="H37" s="3" t="s">
        <v>754</v>
      </c>
      <c r="I37" s="3" t="s">
        <v>856</v>
      </c>
      <c r="J37" s="3" t="str">
        <f t="shared" si="0"/>
        <v>9-1204-1</v>
      </c>
      <c r="K37" s="3" t="s">
        <v>961</v>
      </c>
    </row>
    <row r="38" spans="1:11">
      <c r="A38" s="1" t="s">
        <v>33</v>
      </c>
      <c r="B38" s="2" t="s">
        <v>146</v>
      </c>
      <c r="C38" s="2" t="s">
        <v>245</v>
      </c>
      <c r="D38" s="3" t="s">
        <v>345</v>
      </c>
      <c r="E38" s="3" t="s">
        <v>448</v>
      </c>
      <c r="F38" s="3" t="s">
        <v>552</v>
      </c>
      <c r="G38" s="2" t="s">
        <v>654</v>
      </c>
      <c r="H38" s="3" t="s">
        <v>755</v>
      </c>
      <c r="I38" s="3" t="s">
        <v>857</v>
      </c>
      <c r="J38" s="3" t="str">
        <f t="shared" si="0"/>
        <v>9-1205-1</v>
      </c>
      <c r="K38" s="3" t="s">
        <v>962</v>
      </c>
    </row>
    <row r="39" spans="1:11">
      <c r="A39" s="1" t="s">
        <v>34</v>
      </c>
      <c r="B39" s="2" t="s">
        <v>147</v>
      </c>
      <c r="C39" s="2" t="s">
        <v>246</v>
      </c>
      <c r="D39" s="3" t="s">
        <v>346</v>
      </c>
      <c r="E39" s="3" t="s">
        <v>449</v>
      </c>
      <c r="F39" s="3" t="s">
        <v>553</v>
      </c>
      <c r="G39" s="2" t="s">
        <v>655</v>
      </c>
      <c r="H39" s="3" t="s">
        <v>756</v>
      </c>
      <c r="I39" s="3" t="s">
        <v>858</v>
      </c>
      <c r="J39" s="3" t="str">
        <f t="shared" si="0"/>
        <v>9-1206-1</v>
      </c>
      <c r="K39" s="3" t="s">
        <v>963</v>
      </c>
    </row>
    <row r="40" spans="1:11">
      <c r="A40" s="1" t="s">
        <v>3</v>
      </c>
      <c r="B40" s="2" t="s">
        <v>148</v>
      </c>
      <c r="C40" s="2" t="s">
        <v>247</v>
      </c>
      <c r="D40" s="3" t="s">
        <v>347</v>
      </c>
      <c r="E40" s="3" t="s">
        <v>450</v>
      </c>
      <c r="F40" s="3" t="s">
        <v>554</v>
      </c>
      <c r="G40" s="2" t="s">
        <v>656</v>
      </c>
      <c r="H40" s="3" t="s">
        <v>757</v>
      </c>
      <c r="I40" s="3" t="s">
        <v>859</v>
      </c>
      <c r="J40" s="3" t="str">
        <f t="shared" si="0"/>
        <v>9-1207-1</v>
      </c>
      <c r="K40" s="3" t="s">
        <v>964</v>
      </c>
    </row>
    <row r="41" spans="1:11">
      <c r="A41" s="1" t="s">
        <v>35</v>
      </c>
      <c r="B41" s="2" t="s">
        <v>149</v>
      </c>
      <c r="C41" s="2" t="s">
        <v>248</v>
      </c>
      <c r="D41" s="3" t="s">
        <v>348</v>
      </c>
      <c r="E41" s="3" t="s">
        <v>451</v>
      </c>
      <c r="F41" s="3" t="s">
        <v>555</v>
      </c>
      <c r="G41" s="2" t="s">
        <v>657</v>
      </c>
      <c r="H41" s="3" t="s">
        <v>758</v>
      </c>
      <c r="I41" s="3" t="s">
        <v>860</v>
      </c>
      <c r="J41" s="3" t="str">
        <f t="shared" si="0"/>
        <v>9-1208-1</v>
      </c>
      <c r="K41" s="3" t="s">
        <v>965</v>
      </c>
    </row>
    <row r="42" spans="1:11">
      <c r="A42" s="1" t="s">
        <v>36</v>
      </c>
      <c r="B42" s="2" t="s">
        <v>150</v>
      </c>
      <c r="C42" s="2" t="s">
        <v>249</v>
      </c>
      <c r="D42" s="3" t="s">
        <v>349</v>
      </c>
      <c r="E42" s="3" t="s">
        <v>452</v>
      </c>
      <c r="F42" s="3" t="s">
        <v>556</v>
      </c>
      <c r="G42" s="2" t="s">
        <v>658</v>
      </c>
      <c r="H42" s="3" t="s">
        <v>759</v>
      </c>
      <c r="I42" s="3" t="s">
        <v>861</v>
      </c>
      <c r="J42" s="3" t="str">
        <f t="shared" si="0"/>
        <v>9-1210-1</v>
      </c>
      <c r="K42" s="3" t="s">
        <v>966</v>
      </c>
    </row>
    <row r="43" spans="1:11">
      <c r="A43" s="1" t="s">
        <v>37</v>
      </c>
      <c r="B43" s="2" t="s">
        <v>151</v>
      </c>
      <c r="C43" s="2" t="s">
        <v>250</v>
      </c>
      <c r="D43" s="3" t="s">
        <v>350</v>
      </c>
      <c r="E43" s="3" t="s">
        <v>453</v>
      </c>
      <c r="F43" s="3" t="s">
        <v>557</v>
      </c>
      <c r="G43" s="2" t="s">
        <v>659</v>
      </c>
      <c r="H43" s="3" t="s">
        <v>760</v>
      </c>
      <c r="I43" s="3" t="s">
        <v>862</v>
      </c>
      <c r="J43" s="3" t="str">
        <f t="shared" si="0"/>
        <v>9-1212-1</v>
      </c>
      <c r="K43" s="3" t="s">
        <v>967</v>
      </c>
    </row>
    <row r="44" spans="1:11">
      <c r="A44" s="1" t="s">
        <v>38</v>
      </c>
      <c r="B44" s="2" t="s">
        <v>152</v>
      </c>
      <c r="C44" s="2" t="s">
        <v>251</v>
      </c>
      <c r="D44" s="3" t="s">
        <v>351</v>
      </c>
      <c r="E44" s="3" t="s">
        <v>454</v>
      </c>
      <c r="F44" s="3" t="s">
        <v>558</v>
      </c>
      <c r="G44" s="2" t="s">
        <v>660</v>
      </c>
      <c r="H44" s="3" t="s">
        <v>761</v>
      </c>
      <c r="I44" s="3" t="s">
        <v>863</v>
      </c>
      <c r="J44" s="3" t="str">
        <f t="shared" si="0"/>
        <v>9-1214-1</v>
      </c>
      <c r="K44" s="3" t="s">
        <v>968</v>
      </c>
    </row>
    <row r="45" spans="1:11">
      <c r="A45" s="1" t="s">
        <v>39</v>
      </c>
      <c r="B45" s="2" t="s">
        <v>153</v>
      </c>
      <c r="C45" s="2" t="s">
        <v>252</v>
      </c>
      <c r="D45" s="3" t="s">
        <v>352</v>
      </c>
      <c r="E45" s="3" t="s">
        <v>455</v>
      </c>
      <c r="F45" s="3" t="s">
        <v>559</v>
      </c>
      <c r="G45" s="2" t="s">
        <v>661</v>
      </c>
      <c r="H45" s="3" t="s">
        <v>762</v>
      </c>
      <c r="I45" s="3" t="s">
        <v>864</v>
      </c>
      <c r="J45" s="3" t="str">
        <f t="shared" si="0"/>
        <v>9-1216-1</v>
      </c>
      <c r="K45" s="3" t="s">
        <v>969</v>
      </c>
    </row>
    <row r="46" spans="1:11">
      <c r="A46" s="1" t="s">
        <v>40</v>
      </c>
      <c r="B46" s="2" t="s">
        <v>154</v>
      </c>
      <c r="C46" s="2" t="s">
        <v>253</v>
      </c>
      <c r="D46" s="3" t="s">
        <v>353</v>
      </c>
      <c r="E46" s="3" t="s">
        <v>456</v>
      </c>
      <c r="F46" s="3" t="s">
        <v>560</v>
      </c>
      <c r="G46" s="2" t="s">
        <v>662</v>
      </c>
      <c r="H46" s="3" t="s">
        <v>763</v>
      </c>
      <c r="I46" s="3" t="s">
        <v>865</v>
      </c>
      <c r="J46" s="3" t="str">
        <f t="shared" si="0"/>
        <v>9-1218-1</v>
      </c>
      <c r="K46" s="3" t="s">
        <v>970</v>
      </c>
    </row>
    <row r="47" spans="1:11">
      <c r="A47" s="1" t="s">
        <v>41</v>
      </c>
      <c r="B47" s="2" t="s">
        <v>155</v>
      </c>
      <c r="C47" s="2" t="s">
        <v>254</v>
      </c>
      <c r="D47" s="3" t="s">
        <v>354</v>
      </c>
      <c r="E47" s="3" t="s">
        <v>457</v>
      </c>
      <c r="F47" s="3" t="s">
        <v>561</v>
      </c>
      <c r="G47" s="2" t="s">
        <v>663</v>
      </c>
      <c r="H47" s="3" t="s">
        <v>764</v>
      </c>
      <c r="I47" s="3" t="s">
        <v>866</v>
      </c>
      <c r="J47" s="3" t="str">
        <f t="shared" si="0"/>
        <v>9-1220-1</v>
      </c>
      <c r="K47" s="3" t="s">
        <v>971</v>
      </c>
    </row>
    <row r="48" spans="1:11">
      <c r="A48" s="1" t="s">
        <v>42</v>
      </c>
      <c r="B48" s="2" t="s">
        <v>156</v>
      </c>
      <c r="C48" s="2" t="s">
        <v>255</v>
      </c>
      <c r="D48" s="3" t="s">
        <v>355</v>
      </c>
      <c r="E48" s="3" t="s">
        <v>458</v>
      </c>
      <c r="F48" s="3" t="s">
        <v>529</v>
      </c>
      <c r="G48" s="2" t="s">
        <v>664</v>
      </c>
      <c r="H48" s="3" t="s">
        <v>765</v>
      </c>
      <c r="I48" s="3" t="s">
        <v>867</v>
      </c>
      <c r="J48" s="3" t="str">
        <f t="shared" si="0"/>
        <v>9-1222-1</v>
      </c>
      <c r="K48" s="3" t="s">
        <v>972</v>
      </c>
    </row>
    <row r="49" spans="1:11">
      <c r="A49" s="1" t="s">
        <v>43</v>
      </c>
      <c r="B49" s="2" t="s">
        <v>157</v>
      </c>
      <c r="C49" s="2" t="s">
        <v>256</v>
      </c>
      <c r="D49" s="3" t="s">
        <v>356</v>
      </c>
      <c r="E49" s="3" t="s">
        <v>459</v>
      </c>
      <c r="F49" s="3" t="s">
        <v>562</v>
      </c>
      <c r="G49" s="2" t="s">
        <v>665</v>
      </c>
      <c r="H49" s="3" t="s">
        <v>766</v>
      </c>
      <c r="I49" s="3" t="s">
        <v>868</v>
      </c>
      <c r="J49" s="3" t="str">
        <f t="shared" si="0"/>
        <v>9-1224-1</v>
      </c>
      <c r="K49" s="3" t="s">
        <v>973</v>
      </c>
    </row>
    <row r="50" spans="1:11">
      <c r="A50" s="1" t="s">
        <v>44</v>
      </c>
      <c r="B50" s="2" t="s">
        <v>159</v>
      </c>
      <c r="C50" s="2" t="s">
        <v>232</v>
      </c>
      <c r="D50" s="3" t="s">
        <v>357</v>
      </c>
      <c r="E50" s="3" t="s">
        <v>460</v>
      </c>
      <c r="F50" s="3" t="s">
        <v>563</v>
      </c>
      <c r="G50" s="2" t="s">
        <v>232</v>
      </c>
      <c r="H50" s="3" t="s">
        <v>767</v>
      </c>
      <c r="I50" s="3" t="s">
        <v>869</v>
      </c>
      <c r="J50" s="3" t="s">
        <v>928</v>
      </c>
      <c r="K50" s="3" t="s">
        <v>974</v>
      </c>
    </row>
    <row r="51" spans="1:11">
      <c r="A51" s="1" t="s">
        <v>45</v>
      </c>
      <c r="B51" s="2" t="s">
        <v>159</v>
      </c>
      <c r="C51" s="2" t="s">
        <v>232</v>
      </c>
      <c r="D51" s="3" t="s">
        <v>358</v>
      </c>
      <c r="E51" s="3" t="s">
        <v>461</v>
      </c>
      <c r="F51" s="3" t="s">
        <v>564</v>
      </c>
      <c r="G51" s="2" t="s">
        <v>232</v>
      </c>
      <c r="H51" s="3" t="s">
        <v>768</v>
      </c>
      <c r="I51" s="3" t="s">
        <v>870</v>
      </c>
      <c r="J51" s="3" t="s">
        <v>929</v>
      </c>
      <c r="K51" s="3" t="s">
        <v>975</v>
      </c>
    </row>
    <row r="52" spans="1:11">
      <c r="A52" s="1" t="s">
        <v>46</v>
      </c>
      <c r="B52" s="2" t="s">
        <v>158</v>
      </c>
      <c r="C52" s="2" t="s">
        <v>257</v>
      </c>
      <c r="D52" s="3" t="s">
        <v>359</v>
      </c>
      <c r="E52" s="3" t="s">
        <v>462</v>
      </c>
      <c r="F52" s="3" t="s">
        <v>565</v>
      </c>
      <c r="G52" s="2" t="s">
        <v>666</v>
      </c>
      <c r="H52" s="3" t="s">
        <v>769</v>
      </c>
      <c r="I52" s="3" t="s">
        <v>871</v>
      </c>
      <c r="J52" s="3" t="str">
        <f t="shared" si="0"/>
        <v>9-1248-1</v>
      </c>
      <c r="K52" s="3" t="s">
        <v>976</v>
      </c>
    </row>
    <row r="53" spans="1:11">
      <c r="A53" s="1"/>
    </row>
    <row r="54" spans="1:11">
      <c r="A54" s="1" t="s">
        <v>47</v>
      </c>
      <c r="B54" s="2" t="s">
        <v>160</v>
      </c>
      <c r="C54" s="2" t="s">
        <v>258</v>
      </c>
      <c r="D54" s="3" t="s">
        <v>360</v>
      </c>
      <c r="E54" s="3" t="s">
        <v>463</v>
      </c>
      <c r="F54" s="3" t="s">
        <v>566</v>
      </c>
      <c r="G54" s="2" t="s">
        <v>667</v>
      </c>
      <c r="H54" s="3" t="s">
        <v>770</v>
      </c>
      <c r="I54" s="3" t="s">
        <v>872</v>
      </c>
      <c r="J54" s="3" t="str">
        <f t="shared" si="0"/>
        <v>9-1604-1</v>
      </c>
      <c r="K54" s="3" t="s">
        <v>977</v>
      </c>
    </row>
    <row r="55" spans="1:11">
      <c r="A55" s="1" t="s">
        <v>48</v>
      </c>
      <c r="B55" s="2" t="s">
        <v>161</v>
      </c>
      <c r="C55" s="2" t="s">
        <v>259</v>
      </c>
      <c r="D55" s="3" t="s">
        <v>361</v>
      </c>
      <c r="E55" s="3" t="s">
        <v>464</v>
      </c>
      <c r="F55" s="3" t="s">
        <v>568</v>
      </c>
      <c r="G55" s="2" t="s">
        <v>668</v>
      </c>
      <c r="H55" s="3" t="s">
        <v>771</v>
      </c>
      <c r="I55" s="3" t="s">
        <v>873</v>
      </c>
      <c r="J55" s="3" t="str">
        <f t="shared" si="0"/>
        <v>9-1605-1</v>
      </c>
      <c r="K55" s="3" t="s">
        <v>978</v>
      </c>
    </row>
    <row r="56" spans="1:11">
      <c r="A56" s="1" t="s">
        <v>49</v>
      </c>
      <c r="B56" s="2" t="s">
        <v>162</v>
      </c>
      <c r="C56" s="2" t="s">
        <v>260</v>
      </c>
      <c r="D56" s="3" t="s">
        <v>362</v>
      </c>
      <c r="E56" s="3" t="s">
        <v>465</v>
      </c>
      <c r="F56" s="3" t="s">
        <v>567</v>
      </c>
      <c r="G56" s="2" t="s">
        <v>669</v>
      </c>
      <c r="H56" s="3" t="s">
        <v>772</v>
      </c>
      <c r="I56" s="3" t="s">
        <v>874</v>
      </c>
      <c r="J56" s="3" t="str">
        <f t="shared" si="0"/>
        <v>9-1606-1</v>
      </c>
      <c r="K56" s="3" t="s">
        <v>979</v>
      </c>
    </row>
    <row r="57" spans="1:11">
      <c r="A57" s="1" t="s">
        <v>50</v>
      </c>
      <c r="B57" s="2" t="s">
        <v>163</v>
      </c>
      <c r="C57" s="2" t="s">
        <v>261</v>
      </c>
      <c r="D57" s="3" t="s">
        <v>363</v>
      </c>
      <c r="E57" s="3" t="s">
        <v>466</v>
      </c>
      <c r="F57" s="3" t="s">
        <v>569</v>
      </c>
      <c r="G57" s="2" t="s">
        <v>670</v>
      </c>
      <c r="H57" s="3" t="s">
        <v>1039</v>
      </c>
      <c r="I57" s="3" t="s">
        <v>875</v>
      </c>
      <c r="J57" s="3" t="str">
        <f t="shared" si="0"/>
        <v>9-1607-1</v>
      </c>
      <c r="K57" s="3" t="s">
        <v>980</v>
      </c>
    </row>
    <row r="58" spans="1:11">
      <c r="A58" s="1" t="s">
        <v>51</v>
      </c>
      <c r="B58" s="2" t="s">
        <v>164</v>
      </c>
      <c r="C58" s="2" t="s">
        <v>262</v>
      </c>
      <c r="D58" s="3" t="s">
        <v>364</v>
      </c>
      <c r="E58" s="3" t="s">
        <v>467</v>
      </c>
      <c r="F58" s="3" t="s">
        <v>570</v>
      </c>
      <c r="G58" s="2" t="s">
        <v>671</v>
      </c>
      <c r="H58" s="3" t="s">
        <v>773</v>
      </c>
      <c r="I58" s="3" t="s">
        <v>876</v>
      </c>
      <c r="J58" s="3" t="str">
        <f t="shared" si="0"/>
        <v>9-1608-1</v>
      </c>
      <c r="K58" s="3" t="s">
        <v>981</v>
      </c>
    </row>
    <row r="59" spans="1:11">
      <c r="A59" s="1" t="s">
        <v>52</v>
      </c>
      <c r="B59" s="2" t="s">
        <v>165</v>
      </c>
      <c r="C59" s="2" t="s">
        <v>263</v>
      </c>
      <c r="D59" s="3" t="s">
        <v>365</v>
      </c>
      <c r="E59" s="3" t="s">
        <v>468</v>
      </c>
      <c r="F59" s="3" t="s">
        <v>571</v>
      </c>
      <c r="G59" s="2" t="s">
        <v>672</v>
      </c>
      <c r="H59" s="3" t="s">
        <v>774</v>
      </c>
      <c r="I59" s="3" t="s">
        <v>877</v>
      </c>
      <c r="J59" s="3" t="str">
        <f t="shared" si="0"/>
        <v>9-1610-1</v>
      </c>
      <c r="K59" s="3" t="s">
        <v>982</v>
      </c>
    </row>
    <row r="60" spans="1:11">
      <c r="A60" s="1" t="s">
        <v>53</v>
      </c>
      <c r="B60" s="2" t="s">
        <v>166</v>
      </c>
      <c r="C60" s="2" t="s">
        <v>264</v>
      </c>
      <c r="D60" s="3" t="s">
        <v>366</v>
      </c>
      <c r="E60" s="3" t="s">
        <v>469</v>
      </c>
      <c r="F60" s="3" t="s">
        <v>572</v>
      </c>
      <c r="G60" s="2" t="s">
        <v>673</v>
      </c>
      <c r="H60" s="3" t="s">
        <v>775</v>
      </c>
      <c r="I60" s="3" t="s">
        <v>878</v>
      </c>
      <c r="J60" s="3" t="str">
        <f t="shared" si="0"/>
        <v>9-1612-1</v>
      </c>
      <c r="K60" s="3" t="s">
        <v>983</v>
      </c>
    </row>
    <row r="61" spans="1:11">
      <c r="A61" s="1" t="s">
        <v>54</v>
      </c>
      <c r="B61" s="2" t="s">
        <v>167</v>
      </c>
      <c r="C61" s="2" t="s">
        <v>265</v>
      </c>
      <c r="D61" s="3" t="s">
        <v>367</v>
      </c>
      <c r="E61" s="3" t="s">
        <v>470</v>
      </c>
      <c r="F61" s="3" t="s">
        <v>573</v>
      </c>
      <c r="G61" s="2" t="s">
        <v>674</v>
      </c>
      <c r="H61" s="3" t="s">
        <v>776</v>
      </c>
      <c r="I61" s="3" t="s">
        <v>879</v>
      </c>
      <c r="J61" s="3" t="str">
        <f t="shared" si="0"/>
        <v>9-1614-1</v>
      </c>
      <c r="K61" s="3" t="s">
        <v>984</v>
      </c>
    </row>
    <row r="62" spans="1:11">
      <c r="A62" s="1" t="s">
        <v>55</v>
      </c>
      <c r="B62" s="2" t="s">
        <v>168</v>
      </c>
      <c r="C62" s="2" t="s">
        <v>266</v>
      </c>
      <c r="D62" s="3" t="s">
        <v>368</v>
      </c>
      <c r="E62" s="3" t="s">
        <v>471</v>
      </c>
      <c r="F62" s="3" t="s">
        <v>574</v>
      </c>
      <c r="G62" s="2" t="s">
        <v>675</v>
      </c>
      <c r="H62" s="3" t="s">
        <v>777</v>
      </c>
      <c r="I62" s="3" t="s">
        <v>880</v>
      </c>
      <c r="J62" s="3" t="str">
        <f t="shared" si="0"/>
        <v>9-1616-1</v>
      </c>
      <c r="K62" s="3" t="s">
        <v>985</v>
      </c>
    </row>
    <row r="63" spans="1:11">
      <c r="A63" s="1" t="s">
        <v>56</v>
      </c>
      <c r="B63" s="2" t="s">
        <v>169</v>
      </c>
      <c r="C63" s="2" t="s">
        <v>267</v>
      </c>
      <c r="D63" s="3" t="s">
        <v>369</v>
      </c>
      <c r="E63" s="3" t="s">
        <v>472</v>
      </c>
      <c r="F63" s="3" t="s">
        <v>575</v>
      </c>
      <c r="G63" s="2" t="s">
        <v>676</v>
      </c>
      <c r="H63" s="3" t="s">
        <v>778</v>
      </c>
      <c r="I63" s="3" t="s">
        <v>881</v>
      </c>
      <c r="J63" s="3" t="str">
        <f t="shared" si="0"/>
        <v>9-1618-1</v>
      </c>
      <c r="K63" s="3" t="s">
        <v>986</v>
      </c>
    </row>
    <row r="64" spans="1:11">
      <c r="A64" s="1" t="s">
        <v>57</v>
      </c>
      <c r="B64" s="2" t="s">
        <v>170</v>
      </c>
      <c r="C64" s="2" t="s">
        <v>268</v>
      </c>
      <c r="D64" s="3" t="s">
        <v>370</v>
      </c>
      <c r="E64" s="3" t="s">
        <v>473</v>
      </c>
      <c r="F64" s="3" t="s">
        <v>576</v>
      </c>
      <c r="G64" s="2" t="s">
        <v>677</v>
      </c>
      <c r="H64" s="3" t="s">
        <v>779</v>
      </c>
      <c r="I64" s="3" t="s">
        <v>882</v>
      </c>
      <c r="J64" s="3" t="str">
        <f t="shared" si="0"/>
        <v>9-1620-1</v>
      </c>
      <c r="K64" s="3" t="s">
        <v>987</v>
      </c>
    </row>
    <row r="65" spans="1:11">
      <c r="A65" s="1" t="s">
        <v>58</v>
      </c>
      <c r="B65" s="2" t="s">
        <v>171</v>
      </c>
      <c r="C65" s="2" t="s">
        <v>269</v>
      </c>
      <c r="D65" s="3" t="s">
        <v>371</v>
      </c>
      <c r="E65" s="3" t="s">
        <v>474</v>
      </c>
      <c r="F65" s="3" t="s">
        <v>577</v>
      </c>
      <c r="G65" s="2" t="s">
        <v>678</v>
      </c>
      <c r="H65" s="3" t="s">
        <v>780</v>
      </c>
      <c r="I65" s="3" t="s">
        <v>884</v>
      </c>
      <c r="J65" s="3" t="str">
        <f t="shared" si="0"/>
        <v>9-1622-1</v>
      </c>
      <c r="K65" s="3" t="s">
        <v>988</v>
      </c>
    </row>
    <row r="66" spans="1:11">
      <c r="A66" s="1" t="s">
        <v>59</v>
      </c>
      <c r="B66" s="2" t="s">
        <v>172</v>
      </c>
      <c r="C66" s="2" t="s">
        <v>270</v>
      </c>
      <c r="D66" s="3" t="s">
        <v>372</v>
      </c>
      <c r="E66" s="3" t="s">
        <v>475</v>
      </c>
      <c r="F66" s="3" t="s">
        <v>578</v>
      </c>
      <c r="G66" s="2" t="s">
        <v>679</v>
      </c>
      <c r="H66" s="3" t="s">
        <v>781</v>
      </c>
      <c r="I66" s="3" t="s">
        <v>883</v>
      </c>
      <c r="J66" s="3" t="str">
        <f t="shared" si="0"/>
        <v>9-1624-1</v>
      </c>
      <c r="K66" s="3" t="s">
        <v>989</v>
      </c>
    </row>
    <row r="67" spans="1:11">
      <c r="A67" s="1" t="s">
        <v>60</v>
      </c>
      <c r="B67" s="2" t="s">
        <v>173</v>
      </c>
      <c r="C67" s="2" t="s">
        <v>271</v>
      </c>
      <c r="D67" s="3" t="s">
        <v>373</v>
      </c>
      <c r="E67" s="3" t="s">
        <v>476</v>
      </c>
      <c r="F67" s="3" t="s">
        <v>579</v>
      </c>
      <c r="G67" s="2" t="s">
        <v>680</v>
      </c>
      <c r="H67" s="3" t="s">
        <v>782</v>
      </c>
      <c r="I67" s="3" t="s">
        <v>885</v>
      </c>
      <c r="J67" s="3" t="str">
        <f t="shared" si="0"/>
        <v>9-1628-1</v>
      </c>
      <c r="K67" s="3" t="s">
        <v>990</v>
      </c>
    </row>
    <row r="68" spans="1:11">
      <c r="A68" s="1" t="s">
        <v>61</v>
      </c>
      <c r="B68" s="2" t="s">
        <v>174</v>
      </c>
      <c r="C68" s="2" t="s">
        <v>272</v>
      </c>
      <c r="D68" s="3" t="s">
        <v>374</v>
      </c>
      <c r="E68" s="3" t="s">
        <v>477</v>
      </c>
      <c r="F68" s="3" t="s">
        <v>580</v>
      </c>
      <c r="G68" s="2" t="s">
        <v>681</v>
      </c>
      <c r="H68" s="3" t="s">
        <v>783</v>
      </c>
      <c r="I68" s="3" t="s">
        <v>886</v>
      </c>
      <c r="J68" s="3" t="str">
        <f t="shared" ref="J68:J112" si="1">REPLACE(B68,8,2,1)</f>
        <v>9-1632-1</v>
      </c>
      <c r="K68" s="3" t="s">
        <v>991</v>
      </c>
    </row>
    <row r="69" spans="1:11">
      <c r="A69" s="1" t="s">
        <v>62</v>
      </c>
      <c r="B69" s="2" t="s">
        <v>175</v>
      </c>
      <c r="C69" s="2" t="s">
        <v>273</v>
      </c>
      <c r="D69" s="3" t="s">
        <v>375</v>
      </c>
      <c r="E69" s="3" t="s">
        <v>478</v>
      </c>
      <c r="F69" s="3" t="s">
        <v>581</v>
      </c>
      <c r="G69" s="2" t="s">
        <v>682</v>
      </c>
      <c r="H69" s="3" t="s">
        <v>784</v>
      </c>
      <c r="I69" s="3" t="s">
        <v>887</v>
      </c>
      <c r="J69" s="3" t="str">
        <f t="shared" si="1"/>
        <v>9-1648-1</v>
      </c>
      <c r="K69" s="3" t="s">
        <v>992</v>
      </c>
    </row>
    <row r="70" spans="1:11">
      <c r="A70" s="1"/>
    </row>
    <row r="71" spans="1:11">
      <c r="A71" s="1" t="s">
        <v>63</v>
      </c>
      <c r="B71" s="2" t="s">
        <v>176</v>
      </c>
      <c r="C71" s="2" t="s">
        <v>274</v>
      </c>
      <c r="D71" s="3" t="s">
        <v>376</v>
      </c>
      <c r="E71" s="3" t="s">
        <v>479</v>
      </c>
      <c r="F71" s="3" t="s">
        <v>582</v>
      </c>
      <c r="G71" s="2" t="s">
        <v>683</v>
      </c>
      <c r="H71" s="3" t="s">
        <v>785</v>
      </c>
      <c r="I71" s="3" t="s">
        <v>888</v>
      </c>
      <c r="J71" s="3" t="str">
        <f t="shared" si="1"/>
        <v>9-2006-1</v>
      </c>
      <c r="K71" s="3" t="s">
        <v>993</v>
      </c>
    </row>
    <row r="72" spans="1:11">
      <c r="A72" s="1" t="s">
        <v>64</v>
      </c>
      <c r="B72" s="2" t="s">
        <v>177</v>
      </c>
      <c r="C72" s="2" t="s">
        <v>275</v>
      </c>
      <c r="D72" s="3" t="s">
        <v>377</v>
      </c>
      <c r="E72" s="3" t="s">
        <v>480</v>
      </c>
      <c r="F72" s="3" t="s">
        <v>583</v>
      </c>
      <c r="G72" s="2" t="s">
        <v>684</v>
      </c>
      <c r="H72" s="3" t="s">
        <v>786</v>
      </c>
      <c r="I72" s="3" t="s">
        <v>889</v>
      </c>
      <c r="J72" s="3" t="str">
        <f t="shared" si="1"/>
        <v>9-2007-1</v>
      </c>
      <c r="K72" s="3" t="s">
        <v>994</v>
      </c>
    </row>
    <row r="73" spans="1:11">
      <c r="A73" s="1" t="s">
        <v>65</v>
      </c>
      <c r="B73" s="2" t="s">
        <v>178</v>
      </c>
      <c r="C73" s="2" t="s">
        <v>276</v>
      </c>
      <c r="D73" s="3" t="s">
        <v>378</v>
      </c>
      <c r="E73" s="3" t="s">
        <v>481</v>
      </c>
      <c r="F73" s="3" t="s">
        <v>584</v>
      </c>
      <c r="G73" s="2" t="s">
        <v>685</v>
      </c>
      <c r="H73" s="3" t="s">
        <v>787</v>
      </c>
      <c r="I73" s="3" t="s">
        <v>890</v>
      </c>
      <c r="J73" s="3" t="str">
        <f t="shared" si="1"/>
        <v>9-2008-1</v>
      </c>
      <c r="K73" s="3" t="s">
        <v>995</v>
      </c>
    </row>
    <row r="74" spans="1:11">
      <c r="A74" s="1" t="s">
        <v>66</v>
      </c>
      <c r="B74" s="2" t="s">
        <v>179</v>
      </c>
      <c r="C74" s="2" t="s">
        <v>277</v>
      </c>
      <c r="D74" s="3" t="s">
        <v>379</v>
      </c>
      <c r="E74" s="3" t="s">
        <v>482</v>
      </c>
      <c r="F74" s="3" t="s">
        <v>585</v>
      </c>
      <c r="G74" s="2" t="s">
        <v>686</v>
      </c>
      <c r="H74" s="3" t="s">
        <v>788</v>
      </c>
      <c r="I74" s="3" t="s">
        <v>891</v>
      </c>
      <c r="J74" s="3" t="str">
        <f t="shared" si="1"/>
        <v>9-2010-1</v>
      </c>
      <c r="K74" s="3" t="s">
        <v>996</v>
      </c>
    </row>
    <row r="75" spans="1:11">
      <c r="A75" s="1" t="s">
        <v>67</v>
      </c>
      <c r="B75" s="2" t="s">
        <v>180</v>
      </c>
      <c r="C75" s="2" t="s">
        <v>278</v>
      </c>
      <c r="D75" s="3" t="s">
        <v>380</v>
      </c>
      <c r="E75" s="3" t="s">
        <v>483</v>
      </c>
      <c r="F75" s="3" t="s">
        <v>586</v>
      </c>
      <c r="G75" s="2" t="s">
        <v>687</v>
      </c>
      <c r="H75" s="3" t="s">
        <v>789</v>
      </c>
      <c r="I75" s="3" t="s">
        <v>892</v>
      </c>
      <c r="J75" s="3" t="str">
        <f t="shared" si="1"/>
        <v>9-2012-1</v>
      </c>
      <c r="K75" s="3" t="s">
        <v>997</v>
      </c>
    </row>
    <row r="76" spans="1:11">
      <c r="A76" s="1" t="s">
        <v>68</v>
      </c>
      <c r="B76" s="2" t="s">
        <v>181</v>
      </c>
      <c r="C76" s="2" t="s">
        <v>279</v>
      </c>
      <c r="D76" s="3" t="s">
        <v>381</v>
      </c>
      <c r="E76" s="3" t="s">
        <v>484</v>
      </c>
      <c r="F76" s="3" t="s">
        <v>587</v>
      </c>
      <c r="G76" s="2" t="s">
        <v>688</v>
      </c>
      <c r="H76" s="3" t="s">
        <v>790</v>
      </c>
      <c r="I76" s="3" t="s">
        <v>893</v>
      </c>
      <c r="J76" s="3" t="str">
        <f t="shared" si="1"/>
        <v>9-2014-1</v>
      </c>
      <c r="K76" s="3" t="s">
        <v>998</v>
      </c>
    </row>
    <row r="77" spans="1:11">
      <c r="A77" s="1" t="s">
        <v>69</v>
      </c>
      <c r="B77" s="2" t="s">
        <v>182</v>
      </c>
      <c r="C77" s="2" t="s">
        <v>280</v>
      </c>
      <c r="D77" s="3" t="s">
        <v>382</v>
      </c>
      <c r="E77" s="3" t="s">
        <v>485</v>
      </c>
      <c r="F77" s="3" t="s">
        <v>588</v>
      </c>
      <c r="G77" s="2" t="s">
        <v>689</v>
      </c>
      <c r="H77" s="3" t="s">
        <v>791</v>
      </c>
      <c r="I77" s="3" t="s">
        <v>894</v>
      </c>
      <c r="J77" s="3" t="str">
        <f t="shared" si="1"/>
        <v>9-2016-1</v>
      </c>
      <c r="K77" s="3" t="s">
        <v>999</v>
      </c>
    </row>
    <row r="78" spans="1:11">
      <c r="A78" s="1" t="s">
        <v>70</v>
      </c>
      <c r="B78" s="2" t="s">
        <v>183</v>
      </c>
      <c r="C78" s="2" t="s">
        <v>281</v>
      </c>
      <c r="D78" s="3" t="s">
        <v>383</v>
      </c>
      <c r="E78" s="3" t="s">
        <v>486</v>
      </c>
      <c r="F78" s="3" t="s">
        <v>589</v>
      </c>
      <c r="G78" s="2" t="s">
        <v>690</v>
      </c>
      <c r="H78" s="3" t="s">
        <v>792</v>
      </c>
      <c r="I78" s="3" t="s">
        <v>895</v>
      </c>
      <c r="J78" s="3" t="str">
        <f t="shared" si="1"/>
        <v>9-2018-1</v>
      </c>
      <c r="K78" s="3" t="s">
        <v>1000</v>
      </c>
    </row>
    <row r="79" spans="1:11">
      <c r="A79" s="1" t="s">
        <v>71</v>
      </c>
      <c r="B79" s="2" t="s">
        <v>184</v>
      </c>
      <c r="C79" s="2" t="s">
        <v>282</v>
      </c>
      <c r="D79" s="3" t="s">
        <v>384</v>
      </c>
      <c r="E79" s="3" t="s">
        <v>487</v>
      </c>
      <c r="F79" s="3" t="s">
        <v>590</v>
      </c>
      <c r="G79" s="2" t="s">
        <v>691</v>
      </c>
      <c r="H79" s="3" t="s">
        <v>793</v>
      </c>
      <c r="I79" s="3" t="s">
        <v>896</v>
      </c>
      <c r="J79" s="3" t="str">
        <f t="shared" si="1"/>
        <v>9-2020-1</v>
      </c>
      <c r="K79" s="3" t="s">
        <v>1001</v>
      </c>
    </row>
    <row r="80" spans="1:11">
      <c r="A80" s="1" t="s">
        <v>72</v>
      </c>
      <c r="B80" s="2" t="s">
        <v>185</v>
      </c>
      <c r="C80" s="2" t="s">
        <v>283</v>
      </c>
      <c r="D80" s="3" t="s">
        <v>385</v>
      </c>
      <c r="E80" s="3" t="s">
        <v>488</v>
      </c>
      <c r="F80" s="3" t="s">
        <v>591</v>
      </c>
      <c r="G80" s="2" t="s">
        <v>692</v>
      </c>
      <c r="H80" s="3" t="s">
        <v>794</v>
      </c>
      <c r="I80" s="3" t="s">
        <v>897</v>
      </c>
      <c r="J80" s="3" t="str">
        <f t="shared" si="1"/>
        <v>9-2022-1</v>
      </c>
      <c r="K80" s="3" t="s">
        <v>1002</v>
      </c>
    </row>
    <row r="81" spans="1:11">
      <c r="A81" s="1" t="s">
        <v>73</v>
      </c>
      <c r="B81" s="2" t="s">
        <v>186</v>
      </c>
      <c r="C81" s="2" t="s">
        <v>284</v>
      </c>
      <c r="D81" s="3" t="s">
        <v>386</v>
      </c>
      <c r="E81" s="3" t="s">
        <v>489</v>
      </c>
      <c r="F81" s="3" t="s">
        <v>592</v>
      </c>
      <c r="G81" s="2" t="s">
        <v>693</v>
      </c>
      <c r="H81" s="3" t="s">
        <v>795</v>
      </c>
      <c r="I81" s="3" t="s">
        <v>898</v>
      </c>
      <c r="J81" s="3" t="str">
        <f t="shared" si="1"/>
        <v>9-2024-1</v>
      </c>
      <c r="K81" s="3" t="s">
        <v>1003</v>
      </c>
    </row>
    <row r="82" spans="1:11">
      <c r="A82" s="1" t="s">
        <v>74</v>
      </c>
      <c r="B82" s="2" t="s">
        <v>187</v>
      </c>
      <c r="C82" s="2" t="s">
        <v>285</v>
      </c>
      <c r="D82" s="3" t="s">
        <v>387</v>
      </c>
      <c r="E82" s="3" t="s">
        <v>490</v>
      </c>
      <c r="F82" s="3" t="s">
        <v>593</v>
      </c>
      <c r="G82" s="2" t="s">
        <v>694</v>
      </c>
      <c r="H82" s="3" t="s">
        <v>796</v>
      </c>
      <c r="I82" s="3" t="s">
        <v>899</v>
      </c>
      <c r="J82" s="3" t="str">
        <f t="shared" si="1"/>
        <v>9-2028-1</v>
      </c>
      <c r="K82" s="3" t="s">
        <v>1004</v>
      </c>
    </row>
    <row r="83" spans="1:11">
      <c r="A83" s="1" t="s">
        <v>75</v>
      </c>
      <c r="B83" s="2" t="s">
        <v>188</v>
      </c>
      <c r="C83" s="2" t="s">
        <v>286</v>
      </c>
      <c r="D83" s="3" t="s">
        <v>388</v>
      </c>
      <c r="E83" s="3" t="s">
        <v>491</v>
      </c>
      <c r="F83" s="3" t="s">
        <v>594</v>
      </c>
      <c r="G83" s="2" t="s">
        <v>695</v>
      </c>
      <c r="H83" s="3" t="s">
        <v>797</v>
      </c>
      <c r="I83" s="3" t="s">
        <v>900</v>
      </c>
      <c r="J83" s="3" t="str">
        <f t="shared" si="1"/>
        <v>9-2032-1</v>
      </c>
      <c r="K83" s="3" t="s">
        <v>1005</v>
      </c>
    </row>
    <row r="84" spans="1:11">
      <c r="A84" s="1" t="s">
        <v>76</v>
      </c>
      <c r="B84" s="2" t="s">
        <v>189</v>
      </c>
      <c r="C84" s="2" t="s">
        <v>287</v>
      </c>
      <c r="D84" s="3" t="s">
        <v>389</v>
      </c>
      <c r="E84" s="3" t="s">
        <v>492</v>
      </c>
      <c r="F84" s="3" t="s">
        <v>595</v>
      </c>
      <c r="G84" s="2" t="s">
        <v>696</v>
      </c>
      <c r="H84" s="3" t="s">
        <v>798</v>
      </c>
      <c r="I84" s="3" t="s">
        <v>901</v>
      </c>
      <c r="J84" s="3" t="str">
        <f t="shared" si="1"/>
        <v>9-2040-1</v>
      </c>
      <c r="K84" s="3" t="s">
        <v>1006</v>
      </c>
    </row>
    <row r="85" spans="1:11">
      <c r="A85" s="1" t="s">
        <v>77</v>
      </c>
      <c r="B85" s="2" t="s">
        <v>190</v>
      </c>
      <c r="C85" s="2" t="s">
        <v>288</v>
      </c>
      <c r="D85" s="3" t="s">
        <v>390</v>
      </c>
      <c r="E85" s="3" t="s">
        <v>493</v>
      </c>
      <c r="F85" s="3" t="s">
        <v>596</v>
      </c>
      <c r="G85" s="2" t="s">
        <v>697</v>
      </c>
      <c r="H85" s="3" t="s">
        <v>799</v>
      </c>
      <c r="I85" s="3" t="s">
        <v>902</v>
      </c>
      <c r="J85" s="3" t="str">
        <f t="shared" si="1"/>
        <v>9-2048-1</v>
      </c>
      <c r="K85" s="3" t="s">
        <v>1007</v>
      </c>
    </row>
    <row r="86" spans="1:11">
      <c r="A86" s="1"/>
    </row>
    <row r="87" spans="1:11">
      <c r="A87" s="1" t="s">
        <v>78</v>
      </c>
      <c r="B87" s="2" t="s">
        <v>203</v>
      </c>
      <c r="C87" s="2" t="s">
        <v>289</v>
      </c>
      <c r="D87" s="3" t="s">
        <v>391</v>
      </c>
      <c r="E87" s="3" t="s">
        <v>494</v>
      </c>
      <c r="F87" s="3" t="s">
        <v>597</v>
      </c>
      <c r="G87" s="2" t="s">
        <v>698</v>
      </c>
      <c r="H87" s="3" t="s">
        <v>800</v>
      </c>
      <c r="I87" s="3" t="s">
        <v>903</v>
      </c>
      <c r="J87" s="3" t="str">
        <f t="shared" si="1"/>
        <v>9-2408-1</v>
      </c>
      <c r="K87" s="3" t="s">
        <v>1008</v>
      </c>
    </row>
    <row r="88" spans="1:11">
      <c r="A88" s="1" t="s">
        <v>79</v>
      </c>
      <c r="B88" s="2" t="s">
        <v>204</v>
      </c>
      <c r="C88" s="2" t="s">
        <v>290</v>
      </c>
      <c r="D88" s="3" t="s">
        <v>392</v>
      </c>
      <c r="E88" s="3" t="s">
        <v>495</v>
      </c>
      <c r="F88" s="3" t="s">
        <v>598</v>
      </c>
      <c r="G88" s="2" t="s">
        <v>699</v>
      </c>
      <c r="H88" s="3" t="s">
        <v>801</v>
      </c>
      <c r="I88" s="3" t="s">
        <v>904</v>
      </c>
      <c r="J88" s="3" t="str">
        <f t="shared" si="1"/>
        <v>9-2410-1</v>
      </c>
      <c r="K88" s="3" t="s">
        <v>1009</v>
      </c>
    </row>
    <row r="89" spans="1:11">
      <c r="A89" s="1" t="s">
        <v>80</v>
      </c>
      <c r="B89" s="2" t="s">
        <v>205</v>
      </c>
      <c r="C89" s="2" t="s">
        <v>291</v>
      </c>
      <c r="D89" s="3" t="s">
        <v>393</v>
      </c>
      <c r="E89" s="3" t="s">
        <v>496</v>
      </c>
      <c r="F89" s="3" t="s">
        <v>599</v>
      </c>
      <c r="G89" s="2" t="s">
        <v>700</v>
      </c>
      <c r="H89" s="3" t="s">
        <v>802</v>
      </c>
      <c r="I89" s="3" t="s">
        <v>905</v>
      </c>
      <c r="J89" s="3" t="str">
        <f t="shared" si="1"/>
        <v>9-2412-1</v>
      </c>
      <c r="K89" s="3" t="s">
        <v>1010</v>
      </c>
    </row>
    <row r="90" spans="1:11">
      <c r="A90" s="1" t="s">
        <v>81</v>
      </c>
      <c r="B90" s="2" t="s">
        <v>206</v>
      </c>
      <c r="C90" s="2" t="s">
        <v>292</v>
      </c>
      <c r="D90" s="3" t="s">
        <v>394</v>
      </c>
      <c r="E90" s="3" t="s">
        <v>497</v>
      </c>
      <c r="F90" s="3" t="s">
        <v>600</v>
      </c>
      <c r="G90" s="2" t="s">
        <v>701</v>
      </c>
      <c r="H90" s="3" t="s">
        <v>803</v>
      </c>
      <c r="I90" s="3" t="s">
        <v>906</v>
      </c>
      <c r="J90" s="3" t="str">
        <f t="shared" si="1"/>
        <v>9-2414-1</v>
      </c>
      <c r="K90" s="3" t="s">
        <v>1011</v>
      </c>
    </row>
    <row r="91" spans="1:11">
      <c r="A91" s="1" t="s">
        <v>82</v>
      </c>
      <c r="B91" s="2" t="s">
        <v>207</v>
      </c>
      <c r="C91" s="2" t="s">
        <v>293</v>
      </c>
      <c r="D91" s="3" t="s">
        <v>395</v>
      </c>
      <c r="E91" s="3" t="s">
        <v>498</v>
      </c>
      <c r="F91" s="3" t="s">
        <v>601</v>
      </c>
      <c r="G91" s="2" t="s">
        <v>702</v>
      </c>
      <c r="H91" s="3" t="s">
        <v>804</v>
      </c>
      <c r="I91" s="3" t="s">
        <v>907</v>
      </c>
      <c r="J91" s="3" t="str">
        <f t="shared" si="1"/>
        <v>9-2416-1</v>
      </c>
      <c r="K91" s="3" t="s">
        <v>1012</v>
      </c>
    </row>
    <row r="92" spans="1:11">
      <c r="A92" s="1" t="s">
        <v>83</v>
      </c>
      <c r="B92" s="2" t="s">
        <v>208</v>
      </c>
      <c r="C92" s="2" t="s">
        <v>294</v>
      </c>
      <c r="D92" s="3" t="s">
        <v>396</v>
      </c>
      <c r="E92" s="3" t="s">
        <v>499</v>
      </c>
      <c r="F92" s="3" t="s">
        <v>602</v>
      </c>
      <c r="G92" s="2" t="s">
        <v>703</v>
      </c>
      <c r="H92" s="3" t="s">
        <v>805</v>
      </c>
      <c r="I92" s="3" t="s">
        <v>908</v>
      </c>
      <c r="J92" s="3" t="str">
        <f t="shared" si="1"/>
        <v>9-2418-1</v>
      </c>
      <c r="K92" s="3" t="s">
        <v>1013</v>
      </c>
    </row>
    <row r="93" spans="1:11">
      <c r="A93" s="1" t="s">
        <v>84</v>
      </c>
      <c r="B93" s="2" t="s">
        <v>209</v>
      </c>
      <c r="C93" s="2" t="s">
        <v>295</v>
      </c>
      <c r="D93" s="3" t="s">
        <v>397</v>
      </c>
      <c r="E93" s="3" t="s">
        <v>501</v>
      </c>
      <c r="F93" s="3" t="s">
        <v>603</v>
      </c>
      <c r="G93" s="2" t="s">
        <v>704</v>
      </c>
      <c r="H93" s="3" t="s">
        <v>806</v>
      </c>
      <c r="I93" s="3" t="s">
        <v>909</v>
      </c>
      <c r="J93" s="3" t="str">
        <f t="shared" si="1"/>
        <v>9-2420-1</v>
      </c>
      <c r="K93" s="3" t="s">
        <v>1014</v>
      </c>
    </row>
    <row r="94" spans="1:11">
      <c r="A94" s="1" t="s">
        <v>85</v>
      </c>
      <c r="B94" s="2" t="s">
        <v>210</v>
      </c>
      <c r="C94" s="2" t="s">
        <v>296</v>
      </c>
      <c r="D94" s="3" t="s">
        <v>398</v>
      </c>
      <c r="E94" s="3" t="s">
        <v>502</v>
      </c>
      <c r="F94" s="3" t="s">
        <v>604</v>
      </c>
      <c r="G94" s="2" t="s">
        <v>705</v>
      </c>
      <c r="H94" s="3" t="s">
        <v>807</v>
      </c>
      <c r="I94" s="3" t="s">
        <v>910</v>
      </c>
      <c r="J94" s="3" t="str">
        <f t="shared" si="1"/>
        <v>9-2422-1</v>
      </c>
      <c r="K94" s="3" t="s">
        <v>1015</v>
      </c>
    </row>
    <row r="95" spans="1:11">
      <c r="A95" s="1" t="s">
        <v>86</v>
      </c>
      <c r="B95" s="2" t="s">
        <v>211</v>
      </c>
      <c r="C95" s="2" t="s">
        <v>297</v>
      </c>
      <c r="D95" s="3" t="s">
        <v>399</v>
      </c>
      <c r="E95" s="3" t="s">
        <v>500</v>
      </c>
      <c r="F95" s="3" t="s">
        <v>605</v>
      </c>
      <c r="G95" s="2" t="s">
        <v>706</v>
      </c>
      <c r="H95" s="3" t="s">
        <v>808</v>
      </c>
      <c r="I95" s="3" t="s">
        <v>911</v>
      </c>
      <c r="J95" s="3" t="str">
        <f t="shared" si="1"/>
        <v>9-2424-1</v>
      </c>
      <c r="K95" s="3" t="s">
        <v>1016</v>
      </c>
    </row>
    <row r="96" spans="1:11">
      <c r="A96" s="1" t="s">
        <v>87</v>
      </c>
      <c r="B96" s="2" t="s">
        <v>212</v>
      </c>
      <c r="C96" s="2" t="s">
        <v>298</v>
      </c>
      <c r="D96" s="3" t="s">
        <v>400</v>
      </c>
      <c r="E96" s="3" t="s">
        <v>503</v>
      </c>
      <c r="F96" s="3" t="s">
        <v>606</v>
      </c>
      <c r="G96" s="2" t="s">
        <v>707</v>
      </c>
      <c r="H96" s="3" t="s">
        <v>809</v>
      </c>
      <c r="I96" s="3" t="s">
        <v>912</v>
      </c>
      <c r="J96" s="3" t="str">
        <f t="shared" si="1"/>
        <v>9-2428-1</v>
      </c>
      <c r="K96" s="3" t="s">
        <v>1017</v>
      </c>
    </row>
    <row r="97" spans="1:11">
      <c r="A97" s="1" t="s">
        <v>88</v>
      </c>
      <c r="B97" s="2" t="s">
        <v>213</v>
      </c>
      <c r="C97" s="2" t="s">
        <v>299</v>
      </c>
      <c r="D97" s="3" t="s">
        <v>401</v>
      </c>
      <c r="E97" s="3" t="s">
        <v>504</v>
      </c>
      <c r="F97" s="3" t="s">
        <v>607</v>
      </c>
      <c r="G97" s="2" t="s">
        <v>708</v>
      </c>
      <c r="H97" s="3" t="s">
        <v>810</v>
      </c>
      <c r="I97" s="3" t="s">
        <v>913</v>
      </c>
      <c r="J97" s="3" t="str">
        <f t="shared" si="1"/>
        <v>9-2432-1</v>
      </c>
      <c r="K97" s="3" t="s">
        <v>1018</v>
      </c>
    </row>
    <row r="98" spans="1:11">
      <c r="A98" s="1" t="s">
        <v>89</v>
      </c>
      <c r="B98" s="2" t="s">
        <v>214</v>
      </c>
      <c r="C98" s="2" t="s">
        <v>300</v>
      </c>
      <c r="D98" s="3" t="s">
        <v>402</v>
      </c>
      <c r="E98" s="3" t="s">
        <v>505</v>
      </c>
      <c r="F98" s="3" t="s">
        <v>608</v>
      </c>
      <c r="G98" s="2" t="s">
        <v>709</v>
      </c>
      <c r="H98" s="3" t="s">
        <v>811</v>
      </c>
      <c r="I98" s="3" t="s">
        <v>914</v>
      </c>
      <c r="J98" s="3" t="str">
        <f t="shared" si="1"/>
        <v>9-2440-1</v>
      </c>
      <c r="K98" s="3" t="s">
        <v>1019</v>
      </c>
    </row>
    <row r="99" spans="1:11">
      <c r="A99" s="1" t="s">
        <v>90</v>
      </c>
      <c r="B99" s="2" t="s">
        <v>215</v>
      </c>
      <c r="C99" s="2" t="s">
        <v>301</v>
      </c>
      <c r="D99" s="3" t="s">
        <v>403</v>
      </c>
      <c r="E99" s="3" t="s">
        <v>506</v>
      </c>
      <c r="F99" s="3" t="s">
        <v>609</v>
      </c>
      <c r="G99" s="2" t="s">
        <v>710</v>
      </c>
      <c r="H99" s="3" t="s">
        <v>812</v>
      </c>
      <c r="I99" s="3" t="s">
        <v>915</v>
      </c>
      <c r="J99" s="3" t="str">
        <f t="shared" si="1"/>
        <v>9-2448-1</v>
      </c>
      <c r="K99" s="3" t="s">
        <v>1020</v>
      </c>
    </row>
    <row r="100" spans="1:11">
      <c r="A100" s="1"/>
    </row>
    <row r="101" spans="1:11">
      <c r="A101" s="1" t="s">
        <v>91</v>
      </c>
      <c r="B101" s="2" t="s">
        <v>191</v>
      </c>
      <c r="C101" s="2" t="s">
        <v>302</v>
      </c>
      <c r="D101" s="3" t="s">
        <v>404</v>
      </c>
      <c r="E101" s="3" t="s">
        <v>507</v>
      </c>
      <c r="F101" s="3" t="s">
        <v>610</v>
      </c>
      <c r="G101" s="2" t="s">
        <v>711</v>
      </c>
      <c r="H101" s="3" t="s">
        <v>813</v>
      </c>
      <c r="I101" s="3" t="s">
        <v>916</v>
      </c>
      <c r="J101" s="3" t="str">
        <f t="shared" si="1"/>
        <v>9-3210-1</v>
      </c>
      <c r="K101" s="3" t="s">
        <v>1021</v>
      </c>
    </row>
    <row r="102" spans="1:11">
      <c r="A102" s="1" t="s">
        <v>92</v>
      </c>
      <c r="B102" s="2" t="s">
        <v>192</v>
      </c>
      <c r="C102" s="2" t="s">
        <v>303</v>
      </c>
      <c r="D102" s="3" t="s">
        <v>405</v>
      </c>
      <c r="E102" s="3" t="s">
        <v>508</v>
      </c>
      <c r="F102" s="3" t="s">
        <v>611</v>
      </c>
      <c r="G102" s="2" t="s">
        <v>712</v>
      </c>
      <c r="H102" s="3" t="s">
        <v>814</v>
      </c>
      <c r="I102" s="3" t="s">
        <v>917</v>
      </c>
      <c r="J102" s="3" t="str">
        <f t="shared" si="1"/>
        <v>9-3212-1</v>
      </c>
      <c r="K102" s="3" t="s">
        <v>1022</v>
      </c>
    </row>
    <row r="103" spans="1:11">
      <c r="A103" s="1" t="s">
        <v>93</v>
      </c>
      <c r="B103" s="2" t="s">
        <v>193</v>
      </c>
      <c r="C103" s="2" t="s">
        <v>304</v>
      </c>
      <c r="D103" s="3" t="s">
        <v>406</v>
      </c>
      <c r="E103" s="3" t="s">
        <v>509</v>
      </c>
      <c r="F103" s="3" t="s">
        <v>612</v>
      </c>
      <c r="G103" s="2" t="s">
        <v>713</v>
      </c>
      <c r="H103" s="3" t="s">
        <v>815</v>
      </c>
      <c r="I103" s="3" t="s">
        <v>918</v>
      </c>
      <c r="J103" s="3" t="str">
        <f t="shared" si="1"/>
        <v>9-3214-1</v>
      </c>
      <c r="K103" s="3" t="s">
        <v>1023</v>
      </c>
    </row>
    <row r="104" spans="1:11">
      <c r="A104" s="1" t="s">
        <v>94</v>
      </c>
      <c r="B104" s="2" t="s">
        <v>194</v>
      </c>
      <c r="C104" s="2" t="s">
        <v>305</v>
      </c>
      <c r="D104" s="3" t="s">
        <v>407</v>
      </c>
      <c r="E104" s="3" t="s">
        <v>510</v>
      </c>
      <c r="F104" s="3" t="s">
        <v>613</v>
      </c>
      <c r="G104" s="2" t="s">
        <v>714</v>
      </c>
      <c r="H104" s="3" t="s">
        <v>816</v>
      </c>
      <c r="I104" s="3" t="s">
        <v>919</v>
      </c>
      <c r="J104" s="3" t="str">
        <f t="shared" si="1"/>
        <v>9-3216-1</v>
      </c>
      <c r="K104" s="3" t="s">
        <v>1024</v>
      </c>
    </row>
    <row r="105" spans="1:11">
      <c r="A105" s="1" t="s">
        <v>95</v>
      </c>
      <c r="B105" s="2" t="s">
        <v>195</v>
      </c>
      <c r="C105" s="2" t="s">
        <v>306</v>
      </c>
      <c r="D105" s="3" t="s">
        <v>408</v>
      </c>
      <c r="E105" s="3" t="s">
        <v>511</v>
      </c>
      <c r="F105" s="3" t="s">
        <v>614</v>
      </c>
      <c r="G105" s="2" t="s">
        <v>715</v>
      </c>
      <c r="H105" s="3" t="s">
        <v>817</v>
      </c>
      <c r="I105" s="3" t="s">
        <v>920</v>
      </c>
      <c r="J105" s="3" t="str">
        <f t="shared" si="1"/>
        <v>9-3218-1</v>
      </c>
      <c r="K105" s="3" t="s">
        <v>1025</v>
      </c>
    </row>
    <row r="106" spans="1:11">
      <c r="A106" s="1" t="s">
        <v>96</v>
      </c>
      <c r="B106" s="2" t="s">
        <v>196</v>
      </c>
      <c r="C106" s="2" t="s">
        <v>307</v>
      </c>
      <c r="D106" s="3" t="s">
        <v>409</v>
      </c>
      <c r="E106" s="3" t="s">
        <v>512</v>
      </c>
      <c r="F106" s="3" t="s">
        <v>615</v>
      </c>
      <c r="G106" s="2" t="s">
        <v>716</v>
      </c>
      <c r="H106" s="3" t="s">
        <v>818</v>
      </c>
      <c r="I106" s="3" t="s">
        <v>921</v>
      </c>
      <c r="J106" s="3" t="str">
        <f t="shared" si="1"/>
        <v>9-3220-1</v>
      </c>
      <c r="K106" s="3" t="s">
        <v>1026</v>
      </c>
    </row>
    <row r="107" spans="1:11">
      <c r="A107" s="1" t="s">
        <v>97</v>
      </c>
      <c r="B107" s="2" t="s">
        <v>197</v>
      </c>
      <c r="C107" s="2" t="s">
        <v>307</v>
      </c>
      <c r="D107" s="3" t="s">
        <v>410</v>
      </c>
      <c r="E107" s="3" t="s">
        <v>513</v>
      </c>
      <c r="F107" s="3" t="s">
        <v>616</v>
      </c>
      <c r="G107" s="2" t="s">
        <v>717</v>
      </c>
      <c r="H107" s="3" t="s">
        <v>819</v>
      </c>
      <c r="I107" s="3" t="s">
        <v>922</v>
      </c>
      <c r="J107" s="3" t="str">
        <f t="shared" si="1"/>
        <v>9-3222-1</v>
      </c>
      <c r="K107" s="3" t="s">
        <v>1027</v>
      </c>
    </row>
    <row r="108" spans="1:11">
      <c r="A108" s="1" t="s">
        <v>98</v>
      </c>
      <c r="B108" s="2" t="s">
        <v>198</v>
      </c>
      <c r="C108" s="2" t="s">
        <v>308</v>
      </c>
      <c r="D108" s="3" t="s">
        <v>411</v>
      </c>
      <c r="E108" s="3" t="s">
        <v>514</v>
      </c>
      <c r="F108" s="3" t="s">
        <v>617</v>
      </c>
      <c r="G108" s="2" t="s">
        <v>718</v>
      </c>
      <c r="H108" s="3" t="s">
        <v>820</v>
      </c>
      <c r="I108" s="3" t="s">
        <v>923</v>
      </c>
      <c r="J108" s="3" t="str">
        <f t="shared" si="1"/>
        <v>9-3224-1</v>
      </c>
      <c r="K108" s="3" t="s">
        <v>1028</v>
      </c>
    </row>
    <row r="109" spans="1:11">
      <c r="A109" s="1" t="s">
        <v>99</v>
      </c>
      <c r="B109" s="2" t="s">
        <v>199</v>
      </c>
      <c r="C109" s="2" t="s">
        <v>309</v>
      </c>
      <c r="D109" s="3" t="s">
        <v>412</v>
      </c>
      <c r="E109" s="3" t="s">
        <v>515</v>
      </c>
      <c r="F109" s="3" t="s">
        <v>618</v>
      </c>
      <c r="G109" s="2" t="s">
        <v>719</v>
      </c>
      <c r="H109" s="3" t="s">
        <v>821</v>
      </c>
      <c r="I109" s="3" t="s">
        <v>924</v>
      </c>
      <c r="J109" s="3" t="str">
        <f t="shared" si="1"/>
        <v>9-3228-1</v>
      </c>
      <c r="K109" s="3" t="s">
        <v>1029</v>
      </c>
    </row>
    <row r="110" spans="1:11">
      <c r="A110" s="1" t="s">
        <v>100</v>
      </c>
      <c r="B110" s="2" t="s">
        <v>200</v>
      </c>
      <c r="C110" s="2" t="s">
        <v>310</v>
      </c>
      <c r="D110" s="3" t="s">
        <v>413</v>
      </c>
      <c r="E110" s="3" t="s">
        <v>516</v>
      </c>
      <c r="F110" s="3" t="s">
        <v>619</v>
      </c>
      <c r="G110" s="2" t="s">
        <v>720</v>
      </c>
      <c r="H110" s="3" t="s">
        <v>822</v>
      </c>
      <c r="I110" s="3" t="s">
        <v>925</v>
      </c>
      <c r="J110" s="3" t="str">
        <f t="shared" si="1"/>
        <v>9-3232-1</v>
      </c>
      <c r="K110" s="3" t="s">
        <v>1030</v>
      </c>
    </row>
    <row r="111" spans="1:11">
      <c r="A111" s="1" t="s">
        <v>101</v>
      </c>
      <c r="B111" s="2" t="s">
        <v>201</v>
      </c>
      <c r="C111" s="2" t="s">
        <v>311</v>
      </c>
      <c r="D111" s="3" t="s">
        <v>414</v>
      </c>
      <c r="E111" s="3" t="s">
        <v>517</v>
      </c>
      <c r="F111" s="3" t="s">
        <v>620</v>
      </c>
      <c r="G111" s="2" t="s">
        <v>721</v>
      </c>
      <c r="H111" s="3" t="s">
        <v>823</v>
      </c>
      <c r="I111" s="3" t="s">
        <v>926</v>
      </c>
      <c r="J111" s="3" t="str">
        <f t="shared" si="1"/>
        <v>9-3240-1</v>
      </c>
      <c r="K111" s="3" t="s">
        <v>1031</v>
      </c>
    </row>
    <row r="112" spans="1:11">
      <c r="A112" s="1" t="s">
        <v>102</v>
      </c>
      <c r="B112" s="2" t="s">
        <v>202</v>
      </c>
      <c r="C112" s="2" t="s">
        <v>312</v>
      </c>
      <c r="D112" s="3" t="s">
        <v>415</v>
      </c>
      <c r="E112" s="3" t="s">
        <v>518</v>
      </c>
      <c r="F112" s="3" t="s">
        <v>621</v>
      </c>
      <c r="G112" s="2" t="s">
        <v>722</v>
      </c>
      <c r="H112" s="3" t="s">
        <v>824</v>
      </c>
      <c r="I112" s="3" t="s">
        <v>927</v>
      </c>
      <c r="J112" s="3" t="str">
        <f t="shared" si="1"/>
        <v>9-3248-1</v>
      </c>
      <c r="K112" s="3" t="s">
        <v>1032</v>
      </c>
    </row>
  </sheetData>
  <printOptions gridLines="1"/>
  <pageMargins left="0.25" right="0.25" top="0.75" bottom="0.75" header="0.3" footer="0.3"/>
  <pageSetup orientation="landscape" r:id="rId1"/>
  <headerFooter>
    <oddHeader>&amp;L&amp;A&amp;C&amp;F&amp;R&amp;D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07"/>
  <sheetViews>
    <sheetView workbookViewId="0">
      <selection activeCell="B2" sqref="B2"/>
    </sheetView>
  </sheetViews>
  <sheetFormatPr defaultColWidth="8.85546875" defaultRowHeight="12"/>
  <cols>
    <col min="1" max="1" width="10.42578125" style="8" bestFit="1" customWidth="1"/>
    <col min="2" max="2" width="10.7109375" style="3" customWidth="1"/>
    <col min="3" max="3" width="9.28515625" style="3" customWidth="1"/>
    <col min="4" max="6" width="9.28515625" style="10" customWidth="1"/>
    <col min="7" max="7" width="9.28515625" style="3" customWidth="1"/>
    <col min="8" max="11" width="9.28515625" style="10" customWidth="1"/>
    <col min="12" max="12" width="1.7109375" style="8" customWidth="1"/>
    <col min="13" max="16384" width="8.85546875" style="8"/>
  </cols>
  <sheetData>
    <row r="1" spans="1:11" s="7" customFormat="1" ht="36">
      <c r="A1" s="4" t="s">
        <v>1044</v>
      </c>
      <c r="B1" s="6" t="s">
        <v>1047</v>
      </c>
      <c r="C1" s="6" t="s">
        <v>103</v>
      </c>
      <c r="D1" s="9" t="s">
        <v>104</v>
      </c>
      <c r="E1" s="9" t="s">
        <v>107</v>
      </c>
      <c r="F1" s="9" t="s">
        <v>108</v>
      </c>
      <c r="G1" s="6" t="s">
        <v>109</v>
      </c>
      <c r="H1" s="9" t="s">
        <v>110</v>
      </c>
      <c r="I1" s="9" t="s">
        <v>111</v>
      </c>
      <c r="J1" s="9" t="s">
        <v>112</v>
      </c>
      <c r="K1" s="9" t="s">
        <v>113</v>
      </c>
    </row>
    <row r="2" spans="1:11" s="7" customFormat="1" ht="12" customHeight="1">
      <c r="A2" s="4" t="s">
        <v>1045</v>
      </c>
      <c r="B2" s="6" t="s">
        <v>106</v>
      </c>
      <c r="C2" s="6" t="s">
        <v>106</v>
      </c>
      <c r="D2" s="9" t="s">
        <v>1036</v>
      </c>
      <c r="E2" s="9" t="s">
        <v>1036</v>
      </c>
      <c r="F2" s="9" t="s">
        <v>1036</v>
      </c>
      <c r="G2" s="6" t="s">
        <v>106</v>
      </c>
      <c r="H2" s="9" t="s">
        <v>1036</v>
      </c>
      <c r="I2" s="9" t="s">
        <v>1036</v>
      </c>
      <c r="J2" s="9" t="s">
        <v>1036</v>
      </c>
      <c r="K2" s="9" t="s">
        <v>1037</v>
      </c>
    </row>
    <row r="3" spans="1:11">
      <c r="A3" s="1" t="s">
        <v>0</v>
      </c>
      <c r="B3" s="3" t="str">
        <f>REPLACE('Light Load'!B3,8,1,"M")</f>
        <v>9-0604-ME</v>
      </c>
      <c r="C3" s="3" t="str">
        <f>REPLACE(B3,8,2,21)</f>
        <v>9-0604-21</v>
      </c>
      <c r="D3" s="10" t="str">
        <f>REPLACE('Light Load'!D3,3,1,4)</f>
        <v>104-104</v>
      </c>
      <c r="E3" s="10" t="str">
        <f>REPLACE('Light Load'!E3,3,1,"MH")</f>
        <v>04MH10</v>
      </c>
      <c r="F3" s="10" t="str">
        <f>REPLACE('Light Load'!F3,1,1,"MHC")</f>
        <v>MHC-100</v>
      </c>
      <c r="G3" s="3" t="str">
        <f>REPLACE('Light Load'!G3,3,1,4)</f>
        <v>304104D</v>
      </c>
      <c r="H3" s="10" t="str">
        <f>REPLACE('Light Load'!H3,2,1,"HP")</f>
        <v>MHP-02</v>
      </c>
      <c r="I3" s="10" t="str">
        <f>REPLACE('Light Load'!I3,3,1,2)</f>
        <v>342-0604</v>
      </c>
      <c r="J3" s="10" t="str">
        <f>REPLACE(B3,8,2,2)</f>
        <v>9-0604-2</v>
      </c>
      <c r="K3" s="10" t="str">
        <f>REPLACE('Light Load'!K3,1,1,"MH")</f>
        <v>MH37-100</v>
      </c>
    </row>
    <row r="4" spans="1:11">
      <c r="A4" s="1" t="s">
        <v>1</v>
      </c>
      <c r="B4" s="3" t="str">
        <f>REPLACE('Light Load'!B4,8,1,"M")</f>
        <v>9-0605-ME</v>
      </c>
      <c r="C4" s="3" t="str">
        <f t="shared" ref="C4:C67" si="0">REPLACE(B4,8,2,21)</f>
        <v>9-0605-21</v>
      </c>
      <c r="D4" s="10" t="str">
        <f>REPLACE('Light Load'!D4,3,1,4)</f>
        <v>104-105</v>
      </c>
      <c r="E4" s="10" t="str">
        <f>REPLACE('Light Load'!E4,3,1,"MH")</f>
        <v>04MH12</v>
      </c>
      <c r="F4" s="10" t="str">
        <f>REPLACE('Light Load'!F4,1,1,"MHC")</f>
        <v>MHC-100A</v>
      </c>
      <c r="G4" s="3" t="str">
        <f>REPLACE('Light Load'!G4,3,1,4)</f>
        <v>304105D</v>
      </c>
      <c r="H4" s="10" t="str">
        <f>REPLACE('Light Load'!H4,2,1,"HP")</f>
        <v>MHP-02A</v>
      </c>
      <c r="I4" s="10" t="str">
        <f>REPLACE('Light Load'!I4,3,1,2)</f>
        <v>342-0605</v>
      </c>
      <c r="J4" s="10" t="str">
        <f t="shared" ref="J4:J67" si="1">REPLACE(B4,8,2,2)</f>
        <v>9-0605-2</v>
      </c>
      <c r="K4" s="10" t="str">
        <f>REPLACE('Light Load'!K4,1,1,"MH")</f>
        <v>MH37-125</v>
      </c>
    </row>
    <row r="5" spans="1:11">
      <c r="A5" s="1" t="s">
        <v>2</v>
      </c>
      <c r="B5" s="3" t="str">
        <f>REPLACE('Light Load'!B5,8,1,"M")</f>
        <v>9-0606-ME</v>
      </c>
      <c r="C5" s="3" t="str">
        <f t="shared" si="0"/>
        <v>9-0606-21</v>
      </c>
      <c r="D5" s="10" t="str">
        <f>REPLACE('Light Load'!D5,3,1,4)</f>
        <v>104-106</v>
      </c>
      <c r="E5" s="10" t="str">
        <f>REPLACE('Light Load'!E5,3,1,"MH")</f>
        <v>04MH15</v>
      </c>
      <c r="F5" s="10" t="str">
        <f>REPLACE('Light Load'!F5,1,1,"MHC")</f>
        <v>MHC-101</v>
      </c>
      <c r="G5" s="3" t="str">
        <f>REPLACE('Light Load'!G5,3,1,4)</f>
        <v>304106D</v>
      </c>
      <c r="H5" s="10" t="str">
        <f>REPLACE('Light Load'!H5,2,1,"HP")</f>
        <v>MHP-03</v>
      </c>
      <c r="I5" s="10" t="str">
        <f>REPLACE('Light Load'!I5,3,1,2)</f>
        <v>342-0606</v>
      </c>
      <c r="J5" s="10" t="str">
        <f t="shared" si="1"/>
        <v>9-0606-2</v>
      </c>
      <c r="K5" s="10" t="str">
        <f>REPLACE('Light Load'!K5,1,1,"MH")</f>
        <v>MH37-150</v>
      </c>
    </row>
    <row r="6" spans="1:11">
      <c r="A6" s="1" t="s">
        <v>4</v>
      </c>
      <c r="B6" s="3" t="str">
        <f>REPLACE('Light Load'!B6,8,1,"M")</f>
        <v>9-0607-ME</v>
      </c>
      <c r="C6" s="3" t="str">
        <f t="shared" si="0"/>
        <v>9-0607-21</v>
      </c>
      <c r="D6" s="10" t="str">
        <f>REPLACE('Light Load'!D6,3,1,4)</f>
        <v>104-107</v>
      </c>
      <c r="E6" s="10" t="str">
        <f>REPLACE('Light Load'!E6,3,1,"MH")</f>
        <v>04MH17</v>
      </c>
      <c r="F6" s="10" t="str">
        <f>REPLACE('Light Load'!F6,1,1,"MHC")</f>
        <v>MHC-101A</v>
      </c>
      <c r="G6" s="3" t="str">
        <f>REPLACE('Light Load'!G6,3,1,4)</f>
        <v>304107D</v>
      </c>
      <c r="H6" s="10" t="str">
        <f>REPLACE('Light Load'!H6,2,1,"HP")</f>
        <v>MHP-03A</v>
      </c>
      <c r="I6" s="10" t="str">
        <f>REPLACE('Light Load'!I6,3,1,2)</f>
        <v>342-0607</v>
      </c>
      <c r="J6" s="10" t="str">
        <f t="shared" si="1"/>
        <v>9-0607-2</v>
      </c>
      <c r="K6" s="10" t="str">
        <f>REPLACE('Light Load'!K6,1,1,"MH")</f>
        <v>MH37-175</v>
      </c>
    </row>
    <row r="7" spans="1:11">
      <c r="A7" s="1" t="s">
        <v>5</v>
      </c>
      <c r="B7" s="3" t="str">
        <f>REPLACE('Light Load'!B7,8,1,"M")</f>
        <v>9-0608-ME</v>
      </c>
      <c r="C7" s="3" t="str">
        <f t="shared" si="0"/>
        <v>9-0608-21</v>
      </c>
      <c r="D7" s="10" t="str">
        <f>REPLACE('Light Load'!D7,3,1,4)</f>
        <v>104-108</v>
      </c>
      <c r="E7" s="10" t="str">
        <f>REPLACE('Light Load'!E7,3,1,"MH")</f>
        <v>04MH20</v>
      </c>
      <c r="F7" s="10" t="str">
        <f>REPLACE('Light Load'!F7,1,1,"MHC")</f>
        <v>MHC-102</v>
      </c>
      <c r="G7" s="3" t="str">
        <f>REPLACE('Light Load'!G7,3,1,4)</f>
        <v>304108D</v>
      </c>
      <c r="H7" s="10" t="str">
        <f>REPLACE('Light Load'!H7,2,1,"HP")</f>
        <v>MHP-04</v>
      </c>
      <c r="I7" s="10" t="str">
        <f>REPLACE('Light Load'!I7,3,1,2)</f>
        <v>342-0608</v>
      </c>
      <c r="J7" s="10" t="str">
        <f t="shared" si="1"/>
        <v>9-0608-2</v>
      </c>
      <c r="K7" s="10" t="str">
        <f>REPLACE('Light Load'!K7,1,1,"MH")</f>
        <v>MH37-200</v>
      </c>
    </row>
    <row r="8" spans="1:11">
      <c r="A8" s="1" t="s">
        <v>6</v>
      </c>
      <c r="B8" s="3" t="str">
        <f>REPLACE('Light Load'!B8,8,1,"M")</f>
        <v>9-0610-ME</v>
      </c>
      <c r="C8" s="3" t="str">
        <f t="shared" si="0"/>
        <v>9-0610-21</v>
      </c>
      <c r="D8" s="10" t="str">
        <f>REPLACE('Light Load'!D8,3,1,4)</f>
        <v>104-110</v>
      </c>
      <c r="E8" s="10" t="str">
        <f>REPLACE('Light Load'!E8,3,1,"MH")</f>
        <v>04MH25</v>
      </c>
      <c r="F8" s="10" t="str">
        <f>REPLACE('Light Load'!F8,1,1,"MHC")</f>
        <v>MHC-103</v>
      </c>
      <c r="G8" s="3" t="str">
        <f>REPLACE('Light Load'!G8,3,1,4)</f>
        <v>304110D</v>
      </c>
      <c r="H8" s="10" t="str">
        <f>REPLACE('Light Load'!H8,2,1,"HP")</f>
        <v>MHP-05</v>
      </c>
      <c r="I8" s="10" t="str">
        <f>REPLACE('Light Load'!I8,3,1,2)</f>
        <v>342-0610</v>
      </c>
      <c r="J8" s="10" t="str">
        <f t="shared" si="1"/>
        <v>9-0610-2</v>
      </c>
      <c r="K8" s="10" t="str">
        <f>REPLACE('Light Load'!K8,1,1,"MH")</f>
        <v>MH37-250</v>
      </c>
    </row>
    <row r="9" spans="1:11">
      <c r="A9" s="1" t="s">
        <v>7</v>
      </c>
      <c r="B9" s="3" t="str">
        <f>REPLACE('Light Load'!B9,8,1,"M")</f>
        <v>9-0612-ME</v>
      </c>
      <c r="C9" s="3" t="str">
        <f t="shared" si="0"/>
        <v>9-0612-21</v>
      </c>
      <c r="D9" s="10" t="str">
        <f>REPLACE('Light Load'!D9,3,1,4)</f>
        <v>104-112</v>
      </c>
      <c r="E9" s="10" t="str">
        <f>REPLACE('Light Load'!E9,3,1,"MH")</f>
        <v>04MH30</v>
      </c>
      <c r="F9" s="10" t="str">
        <f>REPLACE('Light Load'!F9,1,1,"MHC")</f>
        <v>MHC-104</v>
      </c>
      <c r="G9" s="3" t="str">
        <f>REPLACE('Light Load'!G9,3,1,4)</f>
        <v>304112D</v>
      </c>
      <c r="H9" s="10" t="str">
        <f>REPLACE('Light Load'!H9,2,1,"HP")</f>
        <v>MHP-06</v>
      </c>
      <c r="I9" s="10" t="str">
        <f>REPLACE('Light Load'!I9,3,1,2)</f>
        <v>342-0612</v>
      </c>
      <c r="J9" s="10" t="str">
        <f t="shared" si="1"/>
        <v>9-0612-2</v>
      </c>
      <c r="K9" s="10" t="str">
        <f>REPLACE('Light Load'!K9,1,1,"MH")</f>
        <v>MH37-300</v>
      </c>
    </row>
    <row r="10" spans="1:11">
      <c r="A10" s="1" t="s">
        <v>8</v>
      </c>
      <c r="B10" s="3" t="str">
        <f>REPLACE('Light Load'!B10,8,1,"M")</f>
        <v>9-0648-ME</v>
      </c>
      <c r="C10" s="3" t="str">
        <f t="shared" si="0"/>
        <v>9-0648-21</v>
      </c>
      <c r="D10" s="10" t="str">
        <f>REPLACE('Light Load'!D10,3,1,4)</f>
        <v>104-148</v>
      </c>
      <c r="E10" s="10" t="str">
        <f>REPLACE('Light Load'!E10,3,1,"MH")</f>
        <v>04MH120</v>
      </c>
      <c r="F10" s="10" t="str">
        <f>REPLACE('Light Load'!F10,1,1,"MHC")</f>
        <v>MHC-105</v>
      </c>
      <c r="G10" s="3" t="str">
        <f>REPLACE('Light Load'!G10,3,1,4)</f>
        <v>304148D</v>
      </c>
      <c r="H10" s="10" t="str">
        <f>REPLACE('Light Load'!H10,2,1,"HP")</f>
        <v>MHP-024</v>
      </c>
      <c r="I10" s="10" t="str">
        <f>REPLACE('Light Load'!I10,3,1,2)</f>
        <v>342-0648</v>
      </c>
      <c r="J10" s="10" t="str">
        <f t="shared" si="1"/>
        <v>9-0648-2</v>
      </c>
      <c r="K10" s="10" t="str">
        <f>REPLACE('Light Load'!K10,1,1,"MH")</f>
        <v>MH37-1200</v>
      </c>
    </row>
    <row r="11" spans="1:11">
      <c r="A11" s="1"/>
    </row>
    <row r="12" spans="1:11">
      <c r="A12" s="1" t="s">
        <v>9</v>
      </c>
      <c r="B12" s="3" t="str">
        <f>REPLACE('Light Load'!B12,8,1,"M")</f>
        <v>9-0804-ME</v>
      </c>
      <c r="C12" s="3" t="str">
        <f t="shared" si="0"/>
        <v>9-0804-21</v>
      </c>
      <c r="D12" s="10" t="str">
        <f>REPLACE('Light Load'!D12,3,1,4)</f>
        <v>104-204</v>
      </c>
      <c r="E12" s="10" t="str">
        <f>REPLACE('Light Load'!E12,3,1,"MH")</f>
        <v>05MH10</v>
      </c>
      <c r="F12" s="10" t="str">
        <f>REPLACE('Light Load'!F12,1,1,"MHC")</f>
        <v>MHC-110</v>
      </c>
      <c r="G12" s="3" t="str">
        <f>REPLACE('Light Load'!G12,3,1,4)</f>
        <v>304204D</v>
      </c>
      <c r="H12" s="10" t="str">
        <f>REPLACE('Light Load'!H12,2,1,"HP")</f>
        <v>MHP-12</v>
      </c>
      <c r="I12" s="10" t="str">
        <f>REPLACE('Light Load'!I12,3,1,2)</f>
        <v>342-0804</v>
      </c>
      <c r="J12" s="10" t="str">
        <f t="shared" si="1"/>
        <v>9-0804-2</v>
      </c>
      <c r="K12" s="10" t="str">
        <f>REPLACE('Light Load'!K12,1,1,"MH")</f>
        <v>MH50-100</v>
      </c>
    </row>
    <row r="13" spans="1:11">
      <c r="A13" s="1" t="s">
        <v>10</v>
      </c>
      <c r="B13" s="3" t="str">
        <f>REPLACE('Light Load'!B13,8,1,"M")</f>
        <v>9-0805-ME</v>
      </c>
      <c r="C13" s="3" t="str">
        <f t="shared" si="0"/>
        <v>9-0805-21</v>
      </c>
      <c r="D13" s="10" t="str">
        <f>REPLACE('Light Load'!D13,3,1,4)</f>
        <v>104-205</v>
      </c>
      <c r="E13" s="10" t="str">
        <f>REPLACE('Light Load'!E13,3,1,"MH")</f>
        <v>05MH12</v>
      </c>
      <c r="F13" s="10" t="str">
        <f>REPLACE('Light Load'!F13,1,1,"MHC")</f>
        <v>MHC-110A</v>
      </c>
      <c r="G13" s="3" t="str">
        <f>REPLACE('Light Load'!G13,3,1,4)</f>
        <v>304205D</v>
      </c>
      <c r="H13" s="10" t="str">
        <f>REPLACE('Light Load'!H13,2,1,"HP")</f>
        <v>MHP-12A</v>
      </c>
      <c r="I13" s="10" t="str">
        <f>REPLACE('Light Load'!I13,3,1,2)</f>
        <v>342-0805</v>
      </c>
      <c r="J13" s="10" t="str">
        <f t="shared" si="1"/>
        <v>9-0805-2</v>
      </c>
      <c r="K13" s="10" t="str">
        <f>REPLACE('Light Load'!K13,1,1,"MH")</f>
        <v>MH50-125</v>
      </c>
    </row>
    <row r="14" spans="1:11">
      <c r="A14" s="1" t="s">
        <v>11</v>
      </c>
      <c r="B14" s="3" t="str">
        <f>REPLACE('Light Load'!B14,8,1,"M")</f>
        <v>9-0806-ME</v>
      </c>
      <c r="C14" s="3" t="str">
        <f t="shared" si="0"/>
        <v>9-0806-21</v>
      </c>
      <c r="D14" s="10" t="str">
        <f>REPLACE('Light Load'!D14,3,1,4)</f>
        <v>104-206</v>
      </c>
      <c r="E14" s="10" t="str">
        <f>REPLACE('Light Load'!E14,3,1,"MH")</f>
        <v>05MH15</v>
      </c>
      <c r="F14" s="10" t="str">
        <f>REPLACE('Light Load'!F14,1,1,"MHC")</f>
        <v>MHC-111</v>
      </c>
      <c r="G14" s="3" t="str">
        <f>REPLACE('Light Load'!G14,3,1,4)</f>
        <v>304206D</v>
      </c>
      <c r="H14" s="10" t="str">
        <f>REPLACE('Light Load'!H14,2,1,"HP")</f>
        <v>MHP-13</v>
      </c>
      <c r="I14" s="10" t="str">
        <f>REPLACE('Light Load'!I14,3,1,2)</f>
        <v>342-0806</v>
      </c>
      <c r="J14" s="10" t="str">
        <f t="shared" si="1"/>
        <v>9-0806-2</v>
      </c>
      <c r="K14" s="10" t="str">
        <f>REPLACE('Light Load'!K14,1,1,"MH")</f>
        <v>MH50-150</v>
      </c>
    </row>
    <row r="15" spans="1:11">
      <c r="A15" s="1" t="s">
        <v>12</v>
      </c>
      <c r="B15" s="3" t="str">
        <f>REPLACE('Light Load'!B15,8,1,"M")</f>
        <v>9-0807-ME</v>
      </c>
      <c r="C15" s="3" t="str">
        <f t="shared" si="0"/>
        <v>9-0807-21</v>
      </c>
      <c r="D15" s="10" t="str">
        <f>REPLACE('Light Load'!D15,3,1,4)</f>
        <v>104-207</v>
      </c>
      <c r="E15" s="10" t="str">
        <f>REPLACE('Light Load'!E15,3,1,"MH")</f>
        <v>05MH17</v>
      </c>
      <c r="F15" s="10" t="str">
        <f>REPLACE('Light Load'!F15,1,1,"MHC")</f>
        <v>MHC-111A</v>
      </c>
      <c r="G15" s="3" t="str">
        <f>REPLACE('Light Load'!G15,3,1,4)</f>
        <v>304207D</v>
      </c>
      <c r="H15" s="10" t="str">
        <f>REPLACE('Light Load'!H15,2,1,"HP")</f>
        <v>MHP-13A</v>
      </c>
      <c r="I15" s="10" t="str">
        <f>REPLACE('Light Load'!I15,3,1,2)</f>
        <v>342-0807</v>
      </c>
      <c r="J15" s="10" t="str">
        <f t="shared" si="1"/>
        <v>9-0807-2</v>
      </c>
      <c r="K15" s="10" t="str">
        <f>REPLACE('Light Load'!K15,1,1,"MH")</f>
        <v>MH50-175</v>
      </c>
    </row>
    <row r="16" spans="1:11">
      <c r="A16" s="1" t="s">
        <v>13</v>
      </c>
      <c r="B16" s="3" t="str">
        <f>REPLACE('Light Load'!B16,8,1,"M")</f>
        <v>9-0808-ME</v>
      </c>
      <c r="C16" s="3" t="str">
        <f t="shared" si="0"/>
        <v>9-0808-21</v>
      </c>
      <c r="D16" s="10" t="str">
        <f>REPLACE('Light Load'!D16,3,1,4)</f>
        <v>104-208</v>
      </c>
      <c r="E16" s="10" t="str">
        <f>REPLACE('Light Load'!E16,3,1,"MH")</f>
        <v>05MH20</v>
      </c>
      <c r="F16" s="10" t="str">
        <f>REPLACE('Light Load'!F16,1,1,"MHC")</f>
        <v>MHC-112</v>
      </c>
      <c r="G16" s="3" t="str">
        <f>REPLACE('Light Load'!G16,3,1,4)</f>
        <v>304208D</v>
      </c>
      <c r="H16" s="10" t="str">
        <f>REPLACE('Light Load'!H16,2,1,"HP")</f>
        <v>MHP-14</v>
      </c>
      <c r="I16" s="10" t="str">
        <f>REPLACE('Light Load'!I16,3,1,2)</f>
        <v>342-0808</v>
      </c>
      <c r="J16" s="10" t="str">
        <f t="shared" si="1"/>
        <v>9-0808-2</v>
      </c>
      <c r="K16" s="10" t="str">
        <f>REPLACE('Light Load'!K16,1,1,"MH")</f>
        <v>MH50-200</v>
      </c>
    </row>
    <row r="17" spans="1:11">
      <c r="A17" s="1" t="s">
        <v>14</v>
      </c>
      <c r="B17" s="3" t="str">
        <f>REPLACE('Light Load'!B17,8,1,"M")</f>
        <v>9-0810-ME</v>
      </c>
      <c r="C17" s="3" t="str">
        <f t="shared" si="0"/>
        <v>9-0810-21</v>
      </c>
      <c r="D17" s="10" t="str">
        <f>REPLACE('Light Load'!D17,3,1,4)</f>
        <v>104-210</v>
      </c>
      <c r="E17" s="10" t="str">
        <f>REPLACE('Light Load'!E17,3,1,"MH")</f>
        <v>05MH25</v>
      </c>
      <c r="F17" s="10" t="str">
        <f>REPLACE('Light Load'!F17,1,1,"MHC")</f>
        <v>MHC-113</v>
      </c>
      <c r="G17" s="3" t="str">
        <f>REPLACE('Light Load'!G17,3,1,4)</f>
        <v>304210D</v>
      </c>
      <c r="H17" s="10" t="str">
        <f>REPLACE('Light Load'!H17,2,1,"HP")</f>
        <v>MHP-15</v>
      </c>
      <c r="I17" s="10" t="str">
        <f>REPLACE('Light Load'!I17,3,1,2)</f>
        <v>342-0810</v>
      </c>
      <c r="J17" s="10" t="str">
        <f t="shared" si="1"/>
        <v>9-0810-2</v>
      </c>
      <c r="K17" s="10" t="str">
        <f>REPLACE('Light Load'!K17,1,1,"MH")</f>
        <v>MH50-250</v>
      </c>
    </row>
    <row r="18" spans="1:11">
      <c r="A18" s="1" t="s">
        <v>15</v>
      </c>
      <c r="B18" s="3" t="str">
        <f>REPLACE('Light Load'!B18,8,1,"M")</f>
        <v>9-0812-ME</v>
      </c>
      <c r="C18" s="3" t="str">
        <f t="shared" si="0"/>
        <v>9-0812-21</v>
      </c>
      <c r="D18" s="10" t="str">
        <f>REPLACE('Light Load'!D18,3,1,4)</f>
        <v>104-212</v>
      </c>
      <c r="E18" s="10" t="str">
        <f>REPLACE('Light Load'!E18,3,1,"MH")</f>
        <v>05MH30</v>
      </c>
      <c r="F18" s="10" t="str">
        <f>REPLACE('Light Load'!F18,1,1,"MHC")</f>
        <v>MHC-114</v>
      </c>
      <c r="G18" s="3" t="str">
        <f>REPLACE('Light Load'!G18,3,1,4)</f>
        <v>304212D</v>
      </c>
      <c r="H18" s="10" t="str">
        <f>REPLACE('Light Load'!H18,2,1,"HP")</f>
        <v>MHP-16</v>
      </c>
      <c r="I18" s="10" t="str">
        <f>REPLACE('Light Load'!I18,3,1,2)</f>
        <v>342-0812</v>
      </c>
      <c r="J18" s="10" t="str">
        <f t="shared" si="1"/>
        <v>9-0812-2</v>
      </c>
      <c r="K18" s="10" t="str">
        <f>REPLACE('Light Load'!K18,1,1,"MH")</f>
        <v>MH50-300</v>
      </c>
    </row>
    <row r="19" spans="1:11">
      <c r="A19" s="1" t="s">
        <v>16</v>
      </c>
      <c r="B19" s="3" t="str">
        <f>REPLACE('Light Load'!B19,8,1,"M")</f>
        <v>9-0814-ME</v>
      </c>
      <c r="C19" s="3" t="str">
        <f t="shared" si="0"/>
        <v>9-0814-21</v>
      </c>
      <c r="D19" s="10" t="str">
        <f>REPLACE('Light Load'!D19,3,1,4)</f>
        <v>104-214</v>
      </c>
      <c r="E19" s="10" t="str">
        <f>REPLACE('Light Load'!E19,3,1,"MH")</f>
        <v>05MH35</v>
      </c>
      <c r="F19" s="10" t="str">
        <f>REPLACE('Light Load'!F19,1,1,"MHC")</f>
        <v>MHC-115</v>
      </c>
      <c r="G19" s="3" t="str">
        <f>REPLACE('Light Load'!G19,3,1,4)</f>
        <v>304214D</v>
      </c>
      <c r="H19" s="10" t="str">
        <f>REPLACE('Light Load'!H19,2,1,"HP")</f>
        <v>MHP-17</v>
      </c>
      <c r="I19" s="10" t="str">
        <f>REPLACE('Light Load'!I19,3,1,2)</f>
        <v>342-0814</v>
      </c>
      <c r="J19" s="10" t="str">
        <f t="shared" si="1"/>
        <v>9-0814-2</v>
      </c>
      <c r="K19" s="10" t="str">
        <f>REPLACE('Light Load'!K19,1,1,"MH")</f>
        <v>MH50-350</v>
      </c>
    </row>
    <row r="20" spans="1:11">
      <c r="A20" s="1" t="s">
        <v>21</v>
      </c>
      <c r="B20" s="3" t="str">
        <f>REPLACE('Light Load'!B24,8,1,"M")</f>
        <v>9-0848-ME</v>
      </c>
      <c r="C20" s="3" t="str">
        <f t="shared" si="0"/>
        <v>9-0848-21</v>
      </c>
      <c r="D20" s="10" t="str">
        <f>REPLACE('Light Load'!D24,3,1,4)</f>
        <v>104-248</v>
      </c>
      <c r="E20" s="10" t="str">
        <f>REPLACE('Light Load'!E24,3,1,"MH")</f>
        <v>05MH120</v>
      </c>
      <c r="F20" s="10" t="s">
        <v>1035</v>
      </c>
      <c r="G20" s="3" t="str">
        <f>REPLACE('Light Load'!G24,3,1,4)</f>
        <v>304248D</v>
      </c>
      <c r="H20" s="10" t="str">
        <f>REPLACE('Light Load'!H24,2,1,"HP")</f>
        <v>MHP-124</v>
      </c>
      <c r="I20" s="10" t="str">
        <f>REPLACE('Light Load'!I24,3,1,2)</f>
        <v>342-0848</v>
      </c>
      <c r="J20" s="10" t="str">
        <f t="shared" si="1"/>
        <v>9-0848-2</v>
      </c>
      <c r="K20" s="10" t="str">
        <f>REPLACE('Light Load'!K24,1,1,"MH")</f>
        <v>MH50-1200</v>
      </c>
    </row>
    <row r="21" spans="1:11">
      <c r="A21" s="1"/>
    </row>
    <row r="22" spans="1:11">
      <c r="A22" s="1" t="s">
        <v>22</v>
      </c>
      <c r="B22" s="3" t="str">
        <f>REPLACE('Light Load'!B26,8,1,"M")</f>
        <v>9-1004-ME</v>
      </c>
      <c r="C22" s="3" t="str">
        <f t="shared" si="0"/>
        <v>9-1004-21</v>
      </c>
      <c r="D22" s="10" t="str">
        <f>REPLACE('Light Load'!D26,3,1,4)</f>
        <v>104-304</v>
      </c>
      <c r="E22" s="10" t="str">
        <f>REPLACE('Light Load'!E26,3,1,"MH")</f>
        <v>06MH10</v>
      </c>
      <c r="F22" s="10" t="str">
        <f>REPLACE('Light Load'!F26,1,1,"MHC")</f>
        <v>MHC-120</v>
      </c>
      <c r="G22" s="3" t="str">
        <f>REPLACE('Light Load'!G26,3,1,4)</f>
        <v>304304D</v>
      </c>
      <c r="H22" s="10" t="str">
        <f>REPLACE('Light Load'!H26,2,1,"HP")</f>
        <v>MHP-22</v>
      </c>
      <c r="I22" s="10" t="str">
        <f>REPLACE('Light Load'!I26,3,1,2)</f>
        <v>342-1004</v>
      </c>
      <c r="J22" s="10" t="str">
        <f t="shared" si="1"/>
        <v>9-1004-2</v>
      </c>
      <c r="K22" s="10" t="str">
        <f>REPLACE('Light Load'!K26,1,1,"MH")</f>
        <v>MH62-100</v>
      </c>
    </row>
    <row r="23" spans="1:11">
      <c r="A23" s="1" t="s">
        <v>23</v>
      </c>
      <c r="B23" s="3" t="str">
        <f>REPLACE('Light Load'!B27,8,1,"M")</f>
        <v>9-1005-ME</v>
      </c>
      <c r="C23" s="3" t="str">
        <f t="shared" si="0"/>
        <v>9-1005-21</v>
      </c>
      <c r="D23" s="10" t="str">
        <f>REPLACE('Light Load'!D27,3,1,4)</f>
        <v>104-305</v>
      </c>
      <c r="E23" s="10" t="str">
        <f>REPLACE('Light Load'!E27,3,1,"MH")</f>
        <v>06MH12</v>
      </c>
      <c r="F23" s="10" t="str">
        <f>REPLACE('Light Load'!F27,1,1,"MHC")</f>
        <v>MHC-120A</v>
      </c>
      <c r="G23" s="3" t="str">
        <f>REPLACE('Light Load'!G27,3,1,4)</f>
        <v>304305D</v>
      </c>
      <c r="H23" s="10" t="str">
        <f>REPLACE('Light Load'!H27,2,1,"HP")</f>
        <v>MHP-22A</v>
      </c>
      <c r="I23" s="10" t="str">
        <f>REPLACE('Light Load'!I27,3,1,2)</f>
        <v>342-1005</v>
      </c>
      <c r="J23" s="10" t="str">
        <f t="shared" si="1"/>
        <v>9-1005-2</v>
      </c>
      <c r="K23" s="10" t="str">
        <f>REPLACE('Light Load'!K27,1,1,"MH")</f>
        <v>MH62-125</v>
      </c>
    </row>
    <row r="24" spans="1:11">
      <c r="A24" s="1" t="s">
        <v>24</v>
      </c>
      <c r="B24" s="3" t="str">
        <f>REPLACE('Light Load'!B28,8,1,"M")</f>
        <v>9-1006-ME</v>
      </c>
      <c r="C24" s="3" t="str">
        <f t="shared" si="0"/>
        <v>9-1006-21</v>
      </c>
      <c r="D24" s="10" t="str">
        <f>REPLACE('Light Load'!D28,3,1,4)</f>
        <v>104-306</v>
      </c>
      <c r="E24" s="10" t="str">
        <f>REPLACE('Light Load'!E28,3,1,"MH")</f>
        <v>06MH15</v>
      </c>
      <c r="F24" s="10" t="str">
        <f>REPLACE('Light Load'!F28,1,1,"MHC")</f>
        <v>MHC-121</v>
      </c>
      <c r="G24" s="3" t="str">
        <f>REPLACE('Light Load'!G28,3,1,4)</f>
        <v>304306D</v>
      </c>
      <c r="H24" s="10" t="str">
        <f>REPLACE('Light Load'!H28,2,1,"HP")</f>
        <v>MHP-23</v>
      </c>
      <c r="I24" s="10" t="str">
        <f>REPLACE('Light Load'!I28,3,1,2)</f>
        <v>342-1006</v>
      </c>
      <c r="J24" s="10" t="str">
        <f t="shared" si="1"/>
        <v>9-1006-2</v>
      </c>
      <c r="K24" s="10" t="str">
        <f>REPLACE('Light Load'!K28,1,1,"MH")</f>
        <v>MH62-150</v>
      </c>
    </row>
    <row r="25" spans="1:11">
      <c r="A25" s="1" t="s">
        <v>25</v>
      </c>
      <c r="B25" s="3" t="str">
        <f>REPLACE('Light Load'!B29,8,1,"M")</f>
        <v>9-1007-ME</v>
      </c>
      <c r="C25" s="3" t="str">
        <f t="shared" si="0"/>
        <v>9-1007-21</v>
      </c>
      <c r="D25" s="10" t="str">
        <f>REPLACE('Light Load'!D29,3,1,4)</f>
        <v>104-307</v>
      </c>
      <c r="E25" s="10" t="str">
        <f>REPLACE('Light Load'!E29,3,1,"MH")</f>
        <v>06MH17</v>
      </c>
      <c r="F25" s="10" t="str">
        <f>REPLACE('Light Load'!F29,1,1,"MHC")</f>
        <v>MHC-121A</v>
      </c>
      <c r="G25" s="3" t="str">
        <f>REPLACE('Light Load'!G29,3,1,4)</f>
        <v>304307D</v>
      </c>
      <c r="H25" s="10" t="str">
        <f>REPLACE('Light Load'!H29,2,1,"HP")</f>
        <v>MHP-23A</v>
      </c>
      <c r="I25" s="10" t="str">
        <f>REPLACE('Light Load'!I29,3,1,2)</f>
        <v>342-1007</v>
      </c>
      <c r="J25" s="10" t="str">
        <f t="shared" si="1"/>
        <v>9-1007-2</v>
      </c>
      <c r="K25" s="10" t="str">
        <f>REPLACE('Light Load'!K29,1,1,"MH")</f>
        <v>MH62-175</v>
      </c>
    </row>
    <row r="26" spans="1:11">
      <c r="A26" s="1" t="s">
        <v>26</v>
      </c>
      <c r="B26" s="3" t="str">
        <f>REPLACE('Light Load'!B30,8,1,"M")</f>
        <v>9-1008-ME</v>
      </c>
      <c r="C26" s="3" t="str">
        <f t="shared" si="0"/>
        <v>9-1008-21</v>
      </c>
      <c r="D26" s="10" t="str">
        <f>REPLACE('Light Load'!D30,3,1,4)</f>
        <v>104-308</v>
      </c>
      <c r="E26" s="10" t="str">
        <f>REPLACE('Light Load'!E30,3,1,"MH")</f>
        <v>06MH20</v>
      </c>
      <c r="F26" s="10" t="str">
        <f>REPLACE('Light Load'!F30,1,1,"MHC")</f>
        <v>MHC-122</v>
      </c>
      <c r="G26" s="3" t="str">
        <f>REPLACE('Light Load'!G30,3,1,4)</f>
        <v>304308D</v>
      </c>
      <c r="H26" s="10" t="str">
        <f>REPLACE('Light Load'!H30,2,1,"HP")</f>
        <v>MHP-24</v>
      </c>
      <c r="I26" s="10" t="str">
        <f>REPLACE('Light Load'!I30,3,1,2)</f>
        <v>342-1008</v>
      </c>
      <c r="J26" s="10" t="str">
        <f t="shared" si="1"/>
        <v>9-1008-2</v>
      </c>
      <c r="K26" s="10" t="str">
        <f>REPLACE('Light Load'!K30,1,1,"MH")</f>
        <v>MH62-200</v>
      </c>
    </row>
    <row r="27" spans="1:11">
      <c r="A27" s="1" t="s">
        <v>27</v>
      </c>
      <c r="B27" s="3" t="str">
        <f>REPLACE('Light Load'!B31,8,1,"M")</f>
        <v>9-1010-ME</v>
      </c>
      <c r="C27" s="3" t="str">
        <f t="shared" si="0"/>
        <v>9-1010-21</v>
      </c>
      <c r="D27" s="10" t="str">
        <f>REPLACE('Light Load'!D31,3,1,4)</f>
        <v>104-310</v>
      </c>
      <c r="E27" s="10" t="str">
        <f>REPLACE('Light Load'!E31,3,1,"MH")</f>
        <v>06MH25</v>
      </c>
      <c r="F27" s="10" t="str">
        <f>REPLACE('Light Load'!F31,1,1,"MHC")</f>
        <v>MHC-123</v>
      </c>
      <c r="G27" s="3" t="str">
        <f>REPLACE('Light Load'!G31,3,1,4)</f>
        <v>304310D</v>
      </c>
      <c r="H27" s="10" t="str">
        <f>REPLACE('Light Load'!H31,2,1,"HP")</f>
        <v>MHP-25</v>
      </c>
      <c r="I27" s="10" t="str">
        <f>REPLACE('Light Load'!I31,3,1,2)</f>
        <v>342-1010</v>
      </c>
      <c r="J27" s="10" t="str">
        <f t="shared" si="1"/>
        <v>9-1010-2</v>
      </c>
      <c r="K27" s="10" t="str">
        <f>REPLACE('Light Load'!K31,1,1,"MH")</f>
        <v>MH62-250</v>
      </c>
    </row>
    <row r="28" spans="1:11">
      <c r="A28" s="1" t="s">
        <v>28</v>
      </c>
      <c r="B28" s="3" t="str">
        <f>REPLACE('Light Load'!B32,8,1,"M")</f>
        <v>9-1012-ME</v>
      </c>
      <c r="C28" s="3" t="str">
        <f t="shared" si="0"/>
        <v>9-1012-21</v>
      </c>
      <c r="D28" s="10" t="str">
        <f>REPLACE('Light Load'!D32,3,1,4)</f>
        <v>104-312</v>
      </c>
      <c r="E28" s="10" t="str">
        <f>REPLACE('Light Load'!E32,3,1,"MH")</f>
        <v>06MH30</v>
      </c>
      <c r="F28" s="10" t="str">
        <f>REPLACE('Light Load'!F32,1,1,"MHC")</f>
        <v>MHC-124</v>
      </c>
      <c r="G28" s="3" t="str">
        <f>REPLACE('Light Load'!G32,3,1,4)</f>
        <v>304312D</v>
      </c>
      <c r="H28" s="10" t="str">
        <f>REPLACE('Light Load'!H32,2,1,"HP")</f>
        <v>MHP-26</v>
      </c>
      <c r="I28" s="10" t="str">
        <f>REPLACE('Light Load'!I32,3,1,2)</f>
        <v>342-1012</v>
      </c>
      <c r="J28" s="10" t="str">
        <f t="shared" si="1"/>
        <v>9-1012-2</v>
      </c>
      <c r="K28" s="10" t="str">
        <f>REPLACE('Light Load'!K32,1,1,"MH")</f>
        <v>MH62-300</v>
      </c>
    </row>
    <row r="29" spans="1:11">
      <c r="A29" s="1" t="s">
        <v>29</v>
      </c>
      <c r="B29" s="3" t="str">
        <f>REPLACE('Light Load'!B33,8,1,"M")</f>
        <v>9-1014-ME</v>
      </c>
      <c r="C29" s="3" t="str">
        <f t="shared" si="0"/>
        <v>9-1014-21</v>
      </c>
      <c r="D29" s="10" t="str">
        <f>REPLACE('Light Load'!D33,3,1,4)</f>
        <v>104-314</v>
      </c>
      <c r="E29" s="10" t="str">
        <f>REPLACE('Light Load'!E33,3,1,"MH")</f>
        <v>06MH35</v>
      </c>
      <c r="F29" s="10" t="str">
        <f>REPLACE('Light Load'!F33,1,1,"MHC")</f>
        <v>MHC-125</v>
      </c>
      <c r="G29" s="3" t="str">
        <f>REPLACE('Light Load'!G33,3,1,4)</f>
        <v>304314D</v>
      </c>
      <c r="H29" s="10" t="str">
        <f>REPLACE('Light Load'!H33,2,1,"HP")</f>
        <v>MHP-27</v>
      </c>
      <c r="I29" s="10" t="str">
        <f>REPLACE('Light Load'!I33,3,1,2)</f>
        <v>342-1014</v>
      </c>
      <c r="J29" s="10" t="str">
        <f t="shared" si="1"/>
        <v>9-1014-2</v>
      </c>
      <c r="K29" s="10" t="str">
        <f>REPLACE('Light Load'!K33,1,1,"MH")</f>
        <v>MH62-350</v>
      </c>
    </row>
    <row r="30" spans="1:11">
      <c r="A30" s="1" t="s">
        <v>30</v>
      </c>
      <c r="B30" s="3" t="str">
        <f>REPLACE('Light Load'!B34,8,1,"M")</f>
        <v>9-1016-ME</v>
      </c>
      <c r="C30" s="3" t="str">
        <f t="shared" si="0"/>
        <v>9-1016-21</v>
      </c>
      <c r="D30" s="10" t="str">
        <f>REPLACE('Light Load'!D34,3,1,4)</f>
        <v>104-316</v>
      </c>
      <c r="E30" s="10" t="str">
        <f>REPLACE('Light Load'!E34,3,1,"MH")</f>
        <v>06MH40</v>
      </c>
      <c r="F30" s="10" t="str">
        <f>REPLACE('Light Load'!F34,1,1,"MHC")</f>
        <v>MHC-126</v>
      </c>
      <c r="G30" s="3" t="str">
        <f>REPLACE('Light Load'!G34,3,1,4)</f>
        <v>304316D</v>
      </c>
      <c r="H30" s="10" t="str">
        <f>REPLACE('Light Load'!H34,2,1,"HP")</f>
        <v>MHP-28</v>
      </c>
      <c r="I30" s="10" t="str">
        <f>REPLACE('Light Load'!I34,3,1,2)</f>
        <v>342-1016</v>
      </c>
      <c r="J30" s="10" t="str">
        <f t="shared" si="1"/>
        <v>9-1016-2</v>
      </c>
      <c r="K30" s="10" t="str">
        <f>REPLACE('Light Load'!K34,1,1,"MH")</f>
        <v>MH62-400</v>
      </c>
    </row>
    <row r="31" spans="1:11">
      <c r="A31" s="1" t="s">
        <v>31</v>
      </c>
      <c r="B31" s="3" t="str">
        <f>REPLACE('Light Load'!B35,8,1,"M")</f>
        <v>9-1048-ME</v>
      </c>
      <c r="C31" s="3" t="str">
        <f t="shared" si="0"/>
        <v>9-1048-21</v>
      </c>
      <c r="D31" s="10" t="str">
        <f>REPLACE('Light Load'!D35,3,1,4)</f>
        <v>104-348</v>
      </c>
      <c r="E31" s="10" t="str">
        <f>REPLACE('Light Load'!E35,3,1,"MH")</f>
        <v>06MH120</v>
      </c>
      <c r="F31" s="10" t="str">
        <f>REPLACE('Light Load'!F35,1,1,"MHC")</f>
        <v>MHC-127</v>
      </c>
      <c r="G31" s="3" t="str">
        <f>REPLACE('Light Load'!G35,3,1,4)</f>
        <v>304348D</v>
      </c>
      <c r="H31" s="10" t="str">
        <f>REPLACE('Light Load'!H35,2,1,"HP")</f>
        <v>MHP-224</v>
      </c>
      <c r="I31" s="10" t="str">
        <f>REPLACE('Light Load'!I35,3,1,2)</f>
        <v>342-1048</v>
      </c>
      <c r="J31" s="10" t="str">
        <f t="shared" si="1"/>
        <v>9-1048-2</v>
      </c>
      <c r="K31" s="10" t="str">
        <f>REPLACE('Light Load'!K35,1,1,"MH")</f>
        <v>MH62-1200</v>
      </c>
    </row>
    <row r="32" spans="1:11">
      <c r="A32" s="1"/>
    </row>
    <row r="33" spans="1:11">
      <c r="A33" s="1" t="s">
        <v>32</v>
      </c>
      <c r="B33" s="3" t="str">
        <f>REPLACE('Light Load'!B37,8,1,"M")</f>
        <v>9-1204-M</v>
      </c>
      <c r="C33" s="3" t="str">
        <f t="shared" si="0"/>
        <v>9-1204-21</v>
      </c>
      <c r="D33" s="10" t="str">
        <f>REPLACE('Light Load'!D37,3,1,4)</f>
        <v>104-404</v>
      </c>
      <c r="E33" s="10" t="str">
        <f>REPLACE('Light Load'!E37,3,1,"MH")</f>
        <v>07MH10</v>
      </c>
      <c r="F33" s="10" t="str">
        <f>REPLACE('Light Load'!F37,1,1,"MHC")</f>
        <v>MHC-1</v>
      </c>
      <c r="G33" s="3" t="str">
        <f>REPLACE('Light Load'!G37,3,1,4)</f>
        <v>304404D</v>
      </c>
      <c r="H33" s="10" t="str">
        <f>REPLACE('Light Load'!H37,2,1,"HP")</f>
        <v>MHP-32</v>
      </c>
      <c r="I33" s="10" t="str">
        <f>REPLACE('Light Load'!I37,3,1,2)</f>
        <v>342-1204</v>
      </c>
      <c r="J33" s="10" t="str">
        <f t="shared" si="1"/>
        <v>9-1204-2</v>
      </c>
      <c r="K33" s="10" t="str">
        <f>REPLACE('Light Load'!K37,1,1,"MH")</f>
        <v>MH75-100</v>
      </c>
    </row>
    <row r="34" spans="1:11">
      <c r="A34" s="1" t="s">
        <v>33</v>
      </c>
      <c r="B34" s="3" t="str">
        <f>REPLACE('Light Load'!B38,8,1,"M")</f>
        <v>9-1205-M</v>
      </c>
      <c r="C34" s="3" t="str">
        <f t="shared" si="0"/>
        <v>9-1205-21</v>
      </c>
      <c r="D34" s="10" t="str">
        <f>REPLACE('Light Load'!D38,3,1,4)</f>
        <v>104-405</v>
      </c>
      <c r="E34" s="10" t="str">
        <f>REPLACE('Light Load'!E38,3,1,"MH")</f>
        <v>07MH12</v>
      </c>
      <c r="F34" s="10" t="str">
        <f>REPLACE('Light Load'!F38,1,1,"MHC")</f>
        <v>MHC-1A</v>
      </c>
      <c r="G34" s="3" t="str">
        <f>REPLACE('Light Load'!G38,3,1,4)</f>
        <v>304405D</v>
      </c>
      <c r="H34" s="10" t="str">
        <f>REPLACE('Light Load'!H38,2,1,"HP")</f>
        <v>MHP-32A</v>
      </c>
      <c r="I34" s="10" t="str">
        <f>REPLACE('Light Load'!I38,3,1,2)</f>
        <v>342-1205</v>
      </c>
      <c r="J34" s="10" t="str">
        <f t="shared" si="1"/>
        <v>9-1205-2</v>
      </c>
      <c r="K34" s="10" t="str">
        <f>REPLACE('Light Load'!K38,1,1,"MH")</f>
        <v>MH75-125</v>
      </c>
    </row>
    <row r="35" spans="1:11">
      <c r="A35" s="1" t="s">
        <v>34</v>
      </c>
      <c r="B35" s="3" t="str">
        <f>REPLACE('Light Load'!B39,8,1,"M")</f>
        <v>9-1206-M</v>
      </c>
      <c r="C35" s="3" t="str">
        <f t="shared" si="0"/>
        <v>9-1206-21</v>
      </c>
      <c r="D35" s="10" t="str">
        <f>REPLACE('Light Load'!D39,3,1,4)</f>
        <v>104-406</v>
      </c>
      <c r="E35" s="10" t="str">
        <f>REPLACE('Light Load'!E39,3,1,"MH")</f>
        <v>07MH15</v>
      </c>
      <c r="F35" s="10" t="str">
        <f>REPLACE('Light Load'!F39,1,1,"MHC")</f>
        <v>MHC-2</v>
      </c>
      <c r="G35" s="3" t="str">
        <f>REPLACE('Light Load'!G39,3,1,4)</f>
        <v>304406D</v>
      </c>
      <c r="H35" s="10" t="str">
        <f>REPLACE('Light Load'!H39,2,1,"HP")</f>
        <v>MHP-33</v>
      </c>
      <c r="I35" s="10" t="str">
        <f>REPLACE('Light Load'!I39,3,1,2)</f>
        <v>342-1206</v>
      </c>
      <c r="J35" s="10" t="str">
        <f t="shared" si="1"/>
        <v>9-1206-2</v>
      </c>
      <c r="K35" s="10" t="str">
        <f>REPLACE('Light Load'!K39,1,1,"MH")</f>
        <v>MH75-150</v>
      </c>
    </row>
    <row r="36" spans="1:11">
      <c r="A36" s="1" t="s">
        <v>3</v>
      </c>
      <c r="B36" s="3" t="str">
        <f>REPLACE('Light Load'!B40,8,1,"M")</f>
        <v>9-1207-M</v>
      </c>
      <c r="C36" s="3" t="str">
        <f t="shared" si="0"/>
        <v>9-1207-21</v>
      </c>
      <c r="D36" s="10" t="str">
        <f>REPLACE('Light Load'!D40,3,1,4)</f>
        <v>104-407</v>
      </c>
      <c r="E36" s="10" t="str">
        <f>REPLACE('Light Load'!E40,3,1,"MH")</f>
        <v>07MH17</v>
      </c>
      <c r="F36" s="10" t="str">
        <f>REPLACE('Light Load'!F40,1,1,"MHC")</f>
        <v>MHC-2A</v>
      </c>
      <c r="G36" s="3" t="str">
        <f>REPLACE('Light Load'!G40,3,1,4)</f>
        <v>304407D</v>
      </c>
      <c r="H36" s="10" t="str">
        <f>REPLACE('Light Load'!H40,2,1,"HP")</f>
        <v>MHP-33A</v>
      </c>
      <c r="I36" s="10" t="str">
        <f>REPLACE('Light Load'!I40,3,1,2)</f>
        <v>342-1207</v>
      </c>
      <c r="J36" s="10" t="str">
        <f t="shared" si="1"/>
        <v>9-1207-2</v>
      </c>
      <c r="K36" s="10" t="str">
        <f>REPLACE('Light Load'!K40,1,1,"MH")</f>
        <v>MH75-175</v>
      </c>
    </row>
    <row r="37" spans="1:11">
      <c r="A37" s="1" t="s">
        <v>35</v>
      </c>
      <c r="B37" s="3" t="str">
        <f>REPLACE('Light Load'!B41,8,1,"M")</f>
        <v>9-1208-M</v>
      </c>
      <c r="C37" s="3" t="str">
        <f t="shared" si="0"/>
        <v>9-1208-21</v>
      </c>
      <c r="D37" s="10" t="str">
        <f>REPLACE('Light Load'!D41,3,1,4)</f>
        <v>104-408</v>
      </c>
      <c r="E37" s="10" t="str">
        <f>REPLACE('Light Load'!E41,3,1,"MH")</f>
        <v>07MH20</v>
      </c>
      <c r="F37" s="10" t="str">
        <f>REPLACE('Light Load'!F41,1,1,"MHC")</f>
        <v>MHC-3</v>
      </c>
      <c r="G37" s="3" t="str">
        <f>REPLACE('Light Load'!G41,3,1,4)</f>
        <v>304408D</v>
      </c>
      <c r="H37" s="10" t="str">
        <f>REPLACE('Light Load'!H41,2,1,"HP")</f>
        <v>MHP-34</v>
      </c>
      <c r="I37" s="10" t="str">
        <f>REPLACE('Light Load'!I41,3,1,2)</f>
        <v>342-1208</v>
      </c>
      <c r="J37" s="10" t="str">
        <f t="shared" si="1"/>
        <v>9-1208-2</v>
      </c>
      <c r="K37" s="10" t="str">
        <f>REPLACE('Light Load'!K41,1,1,"MH")</f>
        <v>MH75-200</v>
      </c>
    </row>
    <row r="38" spans="1:11">
      <c r="A38" s="1" t="s">
        <v>36</v>
      </c>
      <c r="B38" s="3" t="str">
        <f>REPLACE('Light Load'!B42,8,1,"M")</f>
        <v>9-1210-M</v>
      </c>
      <c r="C38" s="3" t="str">
        <f t="shared" si="0"/>
        <v>9-1210-21</v>
      </c>
      <c r="D38" s="10" t="str">
        <f>REPLACE('Light Load'!D42,3,1,4)</f>
        <v>104-410</v>
      </c>
      <c r="E38" s="10" t="str">
        <f>REPLACE('Light Load'!E42,3,1,"MH")</f>
        <v>07MH25</v>
      </c>
      <c r="F38" s="10" t="str">
        <f>REPLACE('Light Load'!F42,1,1,"MHC")</f>
        <v>MHC-4</v>
      </c>
      <c r="G38" s="3" t="str">
        <f>REPLACE('Light Load'!G42,3,1,4)</f>
        <v>304410D</v>
      </c>
      <c r="H38" s="10" t="str">
        <f>REPLACE('Light Load'!H42,2,1,"HP")</f>
        <v>MHP-35</v>
      </c>
      <c r="I38" s="10" t="str">
        <f>REPLACE('Light Load'!I42,3,1,2)</f>
        <v>342-1210</v>
      </c>
      <c r="J38" s="10" t="str">
        <f t="shared" si="1"/>
        <v>9-1210-2</v>
      </c>
      <c r="K38" s="10" t="str">
        <f>REPLACE('Light Load'!K42,1,1,"MH")</f>
        <v>MH75-250</v>
      </c>
    </row>
    <row r="39" spans="1:11">
      <c r="A39" s="1" t="s">
        <v>37</v>
      </c>
      <c r="B39" s="3" t="str">
        <f>REPLACE('Light Load'!B43,8,1,"M")</f>
        <v>9-1212-M</v>
      </c>
      <c r="C39" s="3" t="str">
        <f t="shared" si="0"/>
        <v>9-1212-21</v>
      </c>
      <c r="D39" s="10" t="str">
        <f>REPLACE('Light Load'!D43,3,1,4)</f>
        <v>104-412</v>
      </c>
      <c r="E39" s="10" t="str">
        <f>REPLACE('Light Load'!E43,3,1,"MH")</f>
        <v>07MH30</v>
      </c>
      <c r="F39" s="10" t="str">
        <f>REPLACE('Light Load'!F43,1,1,"MHC")</f>
        <v>MHC-5</v>
      </c>
      <c r="G39" s="3" t="str">
        <f>REPLACE('Light Load'!G43,3,1,4)</f>
        <v>304412D</v>
      </c>
      <c r="H39" s="10" t="str">
        <f>REPLACE('Light Load'!H43,2,1,"HP")</f>
        <v>MHP-36</v>
      </c>
      <c r="I39" s="10" t="str">
        <f>REPLACE('Light Load'!I43,3,1,2)</f>
        <v>342-1212</v>
      </c>
      <c r="J39" s="10" t="str">
        <f t="shared" si="1"/>
        <v>9-1212-2</v>
      </c>
      <c r="K39" s="10" t="str">
        <f>REPLACE('Light Load'!K43,1,1,"MH")</f>
        <v>MH75-300</v>
      </c>
    </row>
    <row r="40" spans="1:11">
      <c r="A40" s="1" t="s">
        <v>38</v>
      </c>
      <c r="B40" s="3" t="str">
        <f>REPLACE('Light Load'!B44,8,1,"M")</f>
        <v>9-1214-M</v>
      </c>
      <c r="C40" s="3" t="str">
        <f t="shared" si="0"/>
        <v>9-1214-21</v>
      </c>
      <c r="D40" s="10" t="str">
        <f>REPLACE('Light Load'!D44,3,1,4)</f>
        <v>104-414</v>
      </c>
      <c r="E40" s="10" t="str">
        <f>REPLACE('Light Load'!E44,3,1,"MH")</f>
        <v>07MH35</v>
      </c>
      <c r="F40" s="10" t="str">
        <f>REPLACE('Light Load'!F44,1,1,"MHC")</f>
        <v>MHC-6</v>
      </c>
      <c r="G40" s="3" t="str">
        <f>REPLACE('Light Load'!G44,3,1,4)</f>
        <v>304414D</v>
      </c>
      <c r="H40" s="10" t="str">
        <f>REPLACE('Light Load'!H44,2,1,"HP")</f>
        <v>MHP-37</v>
      </c>
      <c r="I40" s="10" t="str">
        <f>REPLACE('Light Load'!I44,3,1,2)</f>
        <v>342-1214</v>
      </c>
      <c r="J40" s="10" t="str">
        <f t="shared" si="1"/>
        <v>9-1214-2</v>
      </c>
      <c r="K40" s="10" t="str">
        <f>REPLACE('Light Load'!K44,1,1,"MH")</f>
        <v>MH75-350</v>
      </c>
    </row>
    <row r="41" spans="1:11">
      <c r="A41" s="1" t="s">
        <v>39</v>
      </c>
      <c r="B41" s="3" t="str">
        <f>REPLACE('Light Load'!B45,8,1,"M")</f>
        <v>9-1216-M</v>
      </c>
      <c r="C41" s="3" t="str">
        <f t="shared" si="0"/>
        <v>9-1216-21</v>
      </c>
      <c r="D41" s="10" t="str">
        <f>REPLACE('Light Load'!D45,3,1,4)</f>
        <v>104-416</v>
      </c>
      <c r="E41" s="10" t="str">
        <f>REPLACE('Light Load'!E45,3,1,"MH")</f>
        <v>07MH40</v>
      </c>
      <c r="F41" s="10" t="str">
        <f>REPLACE('Light Load'!F45,1,1,"MHC")</f>
        <v>MHC-7</v>
      </c>
      <c r="G41" s="3" t="str">
        <f>REPLACE('Light Load'!G45,3,1,4)</f>
        <v>304416D</v>
      </c>
      <c r="H41" s="10" t="str">
        <f>REPLACE('Light Load'!H45,2,1,"HP")</f>
        <v>MHP-38</v>
      </c>
      <c r="I41" s="10" t="str">
        <f>REPLACE('Light Load'!I45,3,1,2)</f>
        <v>342-1216</v>
      </c>
      <c r="J41" s="10" t="str">
        <f t="shared" si="1"/>
        <v>9-1216-2</v>
      </c>
      <c r="K41" s="10" t="str">
        <f>REPLACE('Light Load'!K45,1,1,"MH")</f>
        <v>MH75-400</v>
      </c>
    </row>
    <row r="42" spans="1:11">
      <c r="A42" s="1" t="s">
        <v>40</v>
      </c>
      <c r="B42" s="3" t="str">
        <f>REPLACE('Light Load'!B46,8,1,"M")</f>
        <v>9-1218-M</v>
      </c>
      <c r="C42" s="3" t="str">
        <f t="shared" si="0"/>
        <v>9-1218-21</v>
      </c>
      <c r="D42" s="10" t="str">
        <f>REPLACE('Light Load'!D46,3,1,4)</f>
        <v>104-418</v>
      </c>
      <c r="E42" s="10" t="str">
        <f>REPLACE('Light Load'!E46,3,1,"MH")</f>
        <v>07MH45</v>
      </c>
      <c r="F42" s="10" t="str">
        <f>REPLACE('Light Load'!F46,1,1,"MHC")</f>
        <v>MHC-8</v>
      </c>
      <c r="G42" s="3" t="str">
        <f>REPLACE('Light Load'!G46,3,1,4)</f>
        <v>304418D</v>
      </c>
      <c r="H42" s="10" t="str">
        <f>REPLACE('Light Load'!H46,2,1,"HP")</f>
        <v>MHP-39</v>
      </c>
      <c r="I42" s="10" t="str">
        <f>REPLACE('Light Load'!I46,3,1,2)</f>
        <v>342-1218</v>
      </c>
      <c r="J42" s="10" t="str">
        <f t="shared" si="1"/>
        <v>9-1218-2</v>
      </c>
      <c r="K42" s="10" t="str">
        <f>REPLACE('Light Load'!K46,1,1,"MH")</f>
        <v>MH75-450</v>
      </c>
    </row>
    <row r="43" spans="1:11">
      <c r="A43" s="1" t="s">
        <v>41</v>
      </c>
      <c r="B43" s="3" t="str">
        <f>REPLACE('Light Load'!B47,8,1,"M")</f>
        <v>9-1220-M</v>
      </c>
      <c r="C43" s="3" t="str">
        <f t="shared" si="0"/>
        <v>9-1220-21</v>
      </c>
      <c r="D43" s="10" t="str">
        <f>REPLACE('Light Load'!D47,3,1,4)</f>
        <v>104-420</v>
      </c>
      <c r="E43" s="10" t="str">
        <f>REPLACE('Light Load'!E47,3,1,"MH")</f>
        <v>07MH50</v>
      </c>
      <c r="F43" s="10" t="str">
        <f>REPLACE('Light Load'!F47,1,1,"MHC")</f>
        <v>MHC-9</v>
      </c>
      <c r="G43" s="3" t="str">
        <f>REPLACE('Light Load'!G47,3,1,4)</f>
        <v>304420D</v>
      </c>
      <c r="H43" s="10" t="str">
        <f>REPLACE('Light Load'!H47,2,1,"HP")</f>
        <v>MHP-310</v>
      </c>
      <c r="I43" s="10" t="str">
        <f>REPLACE('Light Load'!I47,3,1,2)</f>
        <v>342-1220</v>
      </c>
      <c r="J43" s="10" t="str">
        <f t="shared" si="1"/>
        <v>9-1220-2</v>
      </c>
      <c r="K43" s="10" t="str">
        <f>REPLACE('Light Load'!K47,1,1,"MH")</f>
        <v>MH75-500</v>
      </c>
    </row>
    <row r="44" spans="1:11">
      <c r="A44" s="1" t="s">
        <v>42</v>
      </c>
      <c r="B44" s="3" t="str">
        <f>REPLACE('Light Load'!B48,8,1,"M")</f>
        <v>9-1222-M</v>
      </c>
      <c r="C44" s="3" t="str">
        <f t="shared" si="0"/>
        <v>9-1222-21</v>
      </c>
      <c r="D44" s="10" t="str">
        <f>REPLACE('Light Load'!D48,3,1,4)</f>
        <v>104-422</v>
      </c>
      <c r="E44" s="10" t="str">
        <f>REPLACE('Light Load'!E48,3,1,"MH")</f>
        <v>07MH55</v>
      </c>
      <c r="F44" s="10" t="str">
        <f>REPLACE('Light Load'!F48,1,1,"MHC")</f>
        <v>MHC-10</v>
      </c>
      <c r="G44" s="3" t="str">
        <f>REPLACE('Light Load'!G48,3,1,4)</f>
        <v>304422D</v>
      </c>
      <c r="H44" s="10" t="str">
        <f>REPLACE('Light Load'!H48,2,1,"HP")</f>
        <v>MHP-311</v>
      </c>
      <c r="I44" s="10" t="str">
        <f>REPLACE('Light Load'!I48,3,1,2)</f>
        <v>342-1222</v>
      </c>
      <c r="J44" s="10" t="str">
        <f t="shared" si="1"/>
        <v>9-1222-2</v>
      </c>
      <c r="K44" s="10" t="str">
        <f>REPLACE('Light Load'!K48,1,1,"MH")</f>
        <v>MH75-550</v>
      </c>
    </row>
    <row r="45" spans="1:11">
      <c r="A45" s="1" t="s">
        <v>43</v>
      </c>
      <c r="B45" s="3" t="str">
        <f>REPLACE('Light Load'!B49,8,1,"M")</f>
        <v>9-1224-M</v>
      </c>
      <c r="C45" s="3" t="str">
        <f t="shared" si="0"/>
        <v>9-1224-21</v>
      </c>
      <c r="D45" s="10" t="str">
        <f>REPLACE('Light Load'!D49,3,1,4)</f>
        <v>104-424</v>
      </c>
      <c r="E45" s="10" t="str">
        <f>REPLACE('Light Load'!E49,3,1,"MH")</f>
        <v>07MH60</v>
      </c>
      <c r="F45" s="10" t="str">
        <f>REPLACE('Light Load'!F49,1,1,"MHC")</f>
        <v>MHC-11</v>
      </c>
      <c r="G45" s="3" t="str">
        <f>REPLACE('Light Load'!G49,3,1,4)</f>
        <v>304424D</v>
      </c>
      <c r="H45" s="10" t="str">
        <f>REPLACE('Light Load'!H49,2,1,"HP")</f>
        <v>MHP-312</v>
      </c>
      <c r="I45" s="10" t="str">
        <f>REPLACE('Light Load'!I49,3,1,2)</f>
        <v>342-1224</v>
      </c>
      <c r="J45" s="10" t="str">
        <f t="shared" si="1"/>
        <v>9-1224-2</v>
      </c>
      <c r="K45" s="10" t="str">
        <f>REPLACE('Light Load'!K49,1,1,"MH")</f>
        <v>MH75-600</v>
      </c>
    </row>
    <row r="46" spans="1:11">
      <c r="A46" s="1" t="s">
        <v>46</v>
      </c>
      <c r="B46" s="3" t="str">
        <f>REPLACE('Light Load'!B52,8,1,"M")</f>
        <v>9-1248-M</v>
      </c>
      <c r="C46" s="3" t="str">
        <f t="shared" si="0"/>
        <v>9-1248-21</v>
      </c>
      <c r="D46" s="10" t="str">
        <f>REPLACE('Light Load'!D52,3,1,4)</f>
        <v>104-448</v>
      </c>
      <c r="E46" s="10" t="str">
        <f>REPLACE('Light Load'!E52,3,1,"MH")</f>
        <v>07MH120</v>
      </c>
      <c r="F46" s="10" t="str">
        <f>REPLACE('Light Load'!F52,1,1,"MHC")</f>
        <v>MHC-11A</v>
      </c>
      <c r="G46" s="3" t="str">
        <f>REPLACE('Light Load'!G52,3,1,4)</f>
        <v>304448D</v>
      </c>
      <c r="H46" s="10" t="str">
        <f>REPLACE('Light Load'!H52,2,1,"HP")</f>
        <v>MHP-324</v>
      </c>
      <c r="I46" s="10" t="str">
        <f>REPLACE('Light Load'!I52,3,1,2)</f>
        <v>342-1248</v>
      </c>
      <c r="J46" s="10" t="str">
        <f t="shared" si="1"/>
        <v>9-1248-2</v>
      </c>
      <c r="K46" s="10" t="str">
        <f>REPLACE('Light Load'!K52,1,1,"MH")</f>
        <v>MH75-1200</v>
      </c>
    </row>
    <row r="47" spans="1:11">
      <c r="A47" s="1"/>
    </row>
    <row r="48" spans="1:11">
      <c r="A48" s="1" t="s">
        <v>47</v>
      </c>
      <c r="B48" s="3" t="str">
        <f>REPLACE('Light Load'!B54,8,1,"M")</f>
        <v>9-1604-M</v>
      </c>
      <c r="C48" s="3" t="str">
        <f t="shared" si="0"/>
        <v>9-1604-21</v>
      </c>
      <c r="D48" s="10" t="str">
        <f>REPLACE('Light Load'!D54,3,1,4)</f>
        <v>104-504</v>
      </c>
      <c r="E48" s="10" t="str">
        <f>REPLACE('Light Load'!E54,3,1,"MH")</f>
        <v>10MH10</v>
      </c>
      <c r="F48" s="10" t="str">
        <f>REPLACE('Light Load'!F54,1,1,"MHC")</f>
        <v>MHC-12</v>
      </c>
      <c r="G48" s="3" t="str">
        <f>REPLACE('Light Load'!G54,3,1,4)</f>
        <v>304504D</v>
      </c>
      <c r="H48" s="10" t="str">
        <f>REPLACE('Light Load'!H54,2,1,"HP")</f>
        <v>MHP-42</v>
      </c>
      <c r="I48" s="10" t="str">
        <f>REPLACE('Light Load'!I54,3,1,2)</f>
        <v>342-1604</v>
      </c>
      <c r="J48" s="10" t="str">
        <f t="shared" si="1"/>
        <v>9-1604-2</v>
      </c>
      <c r="K48" s="10" t="str">
        <f>REPLACE('Light Load'!K54,1,1,"MH")</f>
        <v>MH100-100</v>
      </c>
    </row>
    <row r="49" spans="1:11">
      <c r="A49" s="1" t="s">
        <v>48</v>
      </c>
      <c r="B49" s="3" t="str">
        <f>REPLACE('Light Load'!B55,8,1,"M")</f>
        <v>9-1605-M</v>
      </c>
      <c r="C49" s="3" t="str">
        <f t="shared" si="0"/>
        <v>9-1605-21</v>
      </c>
      <c r="D49" s="10" t="str">
        <f>REPLACE('Light Load'!D55,3,1,4)</f>
        <v>104-505</v>
      </c>
      <c r="E49" s="10" t="str">
        <f>REPLACE('Light Load'!E55,3,1,"MH")</f>
        <v>10MH12</v>
      </c>
      <c r="F49" s="10" t="str">
        <f>REPLACE('Light Load'!F55,1,1,"MHC")</f>
        <v>MHC-12A</v>
      </c>
      <c r="G49" s="3" t="str">
        <f>REPLACE('Light Load'!G55,3,1,4)</f>
        <v>304505D</v>
      </c>
      <c r="H49" s="10" t="str">
        <f>REPLACE('Light Load'!H55,2,1,"HP")</f>
        <v>MHP-42A</v>
      </c>
      <c r="I49" s="10" t="str">
        <f>REPLACE('Light Load'!I55,3,1,2)</f>
        <v>342-1605</v>
      </c>
      <c r="J49" s="10" t="str">
        <f t="shared" si="1"/>
        <v>9-1605-2</v>
      </c>
      <c r="K49" s="10" t="str">
        <f>REPLACE('Light Load'!K55,1,1,"MH")</f>
        <v>MH100-125</v>
      </c>
    </row>
    <row r="50" spans="1:11">
      <c r="A50" s="1" t="s">
        <v>49</v>
      </c>
      <c r="B50" s="3" t="str">
        <f>REPLACE('Light Load'!B56,8,1,"M")</f>
        <v>9-1606-M</v>
      </c>
      <c r="C50" s="3" t="str">
        <f t="shared" si="0"/>
        <v>9-1606-21</v>
      </c>
      <c r="D50" s="10" t="str">
        <f>REPLACE('Light Load'!D56,3,1,4)</f>
        <v>104-506</v>
      </c>
      <c r="E50" s="10" t="str">
        <f>REPLACE('Light Load'!E56,3,1,"MH")</f>
        <v>10MH15</v>
      </c>
      <c r="F50" s="10" t="str">
        <f>REPLACE('Light Load'!F56,1,1,"MHC")</f>
        <v>MHC-13</v>
      </c>
      <c r="G50" s="3" t="str">
        <f>REPLACE('Light Load'!G56,3,1,4)</f>
        <v>304506D</v>
      </c>
      <c r="H50" s="10" t="str">
        <f>REPLACE('Light Load'!H56,2,1,"HP")</f>
        <v>MHP-43</v>
      </c>
      <c r="I50" s="10" t="str">
        <f>REPLACE('Light Load'!I56,3,1,2)</f>
        <v>342-1606</v>
      </c>
      <c r="J50" s="10" t="str">
        <f t="shared" si="1"/>
        <v>9-1606-2</v>
      </c>
      <c r="K50" s="10" t="str">
        <f>REPLACE('Light Load'!K56,1,1,"MH")</f>
        <v>MH100-150</v>
      </c>
    </row>
    <row r="51" spans="1:11">
      <c r="A51" s="1" t="s">
        <v>50</v>
      </c>
      <c r="B51" s="3" t="str">
        <f>REPLACE('Light Load'!B57,8,1,"M")</f>
        <v>9-1607-M</v>
      </c>
      <c r="C51" s="3" t="str">
        <f t="shared" si="0"/>
        <v>9-1607-21</v>
      </c>
      <c r="D51" s="10" t="str">
        <f>REPLACE('Light Load'!D57,3,1,4)</f>
        <v>104-507</v>
      </c>
      <c r="E51" s="10" t="str">
        <f>REPLACE('Light Load'!E57,3,1,"MH")</f>
        <v>10MH17</v>
      </c>
      <c r="F51" s="10" t="str">
        <f>REPLACE('Light Load'!F57,1,1,"MHC")</f>
        <v>MHC-13A</v>
      </c>
      <c r="G51" s="3" t="str">
        <f>REPLACE('Light Load'!G57,3,1,4)</f>
        <v>304507D</v>
      </c>
      <c r="H51" s="10" t="str">
        <f>REPLACE('Light Load'!H57,2,1,"HP")</f>
        <v>MHP-43A</v>
      </c>
      <c r="I51" s="10" t="str">
        <f>REPLACE('Light Load'!I57,3,1,2)</f>
        <v>342-1607</v>
      </c>
      <c r="J51" s="10" t="str">
        <f t="shared" si="1"/>
        <v>9-1607-2</v>
      </c>
      <c r="K51" s="10" t="str">
        <f>REPLACE('Light Load'!K57,1,1,"MH")</f>
        <v>MH100-175</v>
      </c>
    </row>
    <row r="52" spans="1:11">
      <c r="A52" s="1" t="s">
        <v>51</v>
      </c>
      <c r="B52" s="3" t="str">
        <f>REPLACE('Light Load'!B58,8,1,"M")</f>
        <v>9-1608-M</v>
      </c>
      <c r="C52" s="3" t="str">
        <f t="shared" si="0"/>
        <v>9-1608-21</v>
      </c>
      <c r="D52" s="10" t="str">
        <f>REPLACE('Light Load'!D58,3,1,4)</f>
        <v>104-508</v>
      </c>
      <c r="E52" s="10" t="str">
        <f>REPLACE('Light Load'!E58,3,1,"MH")</f>
        <v>10MH20</v>
      </c>
      <c r="F52" s="10" t="str">
        <f>REPLACE('Light Load'!F58,1,1,"MHC")</f>
        <v>MHC-14</v>
      </c>
      <c r="G52" s="3" t="str">
        <f>REPLACE('Light Load'!G58,3,1,4)</f>
        <v>304508D</v>
      </c>
      <c r="H52" s="10" t="str">
        <f>REPLACE('Light Load'!H58,2,1,"HP")</f>
        <v>MHP-44</v>
      </c>
      <c r="I52" s="10" t="str">
        <f>REPLACE('Light Load'!I58,3,1,2)</f>
        <v>342-1608</v>
      </c>
      <c r="J52" s="10" t="str">
        <f t="shared" si="1"/>
        <v>9-1608-2</v>
      </c>
      <c r="K52" s="10" t="str">
        <f>REPLACE('Light Load'!K58,1,1,"MH")</f>
        <v>MH100-200</v>
      </c>
    </row>
    <row r="53" spans="1:11">
      <c r="A53" s="1" t="s">
        <v>52</v>
      </c>
      <c r="B53" s="3" t="str">
        <f>REPLACE('Light Load'!B59,8,1,"M")</f>
        <v>9-1610-M</v>
      </c>
      <c r="C53" s="3" t="str">
        <f t="shared" si="0"/>
        <v>9-1610-21</v>
      </c>
      <c r="D53" s="10" t="str">
        <f>REPLACE('Light Load'!D59,3,1,4)</f>
        <v>104-510</v>
      </c>
      <c r="E53" s="10" t="str">
        <f>REPLACE('Light Load'!E59,3,1,"MH")</f>
        <v>10MH25</v>
      </c>
      <c r="F53" s="10" t="str">
        <f>REPLACE('Light Load'!F59,1,1,"MHC")</f>
        <v>MHC-15</v>
      </c>
      <c r="G53" s="3" t="str">
        <f>REPLACE('Light Load'!G59,3,1,4)</f>
        <v>304510D</v>
      </c>
      <c r="H53" s="10" t="str">
        <f>REPLACE('Light Load'!H59,2,1,"HP")</f>
        <v>MHP-45</v>
      </c>
      <c r="I53" s="10" t="str">
        <f>REPLACE('Light Load'!I59,3,1,2)</f>
        <v>342-1610</v>
      </c>
      <c r="J53" s="10" t="str">
        <f t="shared" si="1"/>
        <v>9-1610-2</v>
      </c>
      <c r="K53" s="10" t="str">
        <f>REPLACE('Light Load'!K59,1,1,"MH")</f>
        <v>MH100-250</v>
      </c>
    </row>
    <row r="54" spans="1:11">
      <c r="A54" s="1" t="s">
        <v>53</v>
      </c>
      <c r="B54" s="3" t="str">
        <f>REPLACE('Light Load'!B60,8,1,"M")</f>
        <v>9-1612-M</v>
      </c>
      <c r="C54" s="3" t="str">
        <f t="shared" si="0"/>
        <v>9-1612-21</v>
      </c>
      <c r="D54" s="10" t="str">
        <f>REPLACE('Light Load'!D60,3,1,4)</f>
        <v>104-512</v>
      </c>
      <c r="E54" s="10" t="str">
        <f>REPLACE('Light Load'!E60,3,1,"MH")</f>
        <v>10MH30</v>
      </c>
      <c r="F54" s="10" t="str">
        <f>REPLACE('Light Load'!F60,1,1,"MHC")</f>
        <v>MHC-16</v>
      </c>
      <c r="G54" s="3" t="str">
        <f>REPLACE('Light Load'!G60,3,1,4)</f>
        <v>304512D</v>
      </c>
      <c r="H54" s="10" t="str">
        <f>REPLACE('Light Load'!H60,2,1,"HP")</f>
        <v>MHP-46</v>
      </c>
      <c r="I54" s="10" t="str">
        <f>REPLACE('Light Load'!I60,3,1,2)</f>
        <v>342-1612</v>
      </c>
      <c r="J54" s="10" t="str">
        <f t="shared" si="1"/>
        <v>9-1612-2</v>
      </c>
      <c r="K54" s="10" t="str">
        <f>REPLACE('Light Load'!K60,1,1,"MH")</f>
        <v>MH100-300</v>
      </c>
    </row>
    <row r="55" spans="1:11">
      <c r="A55" s="1" t="s">
        <v>54</v>
      </c>
      <c r="B55" s="3" t="str">
        <f>REPLACE('Light Load'!B61,8,1,"M")</f>
        <v>9-1614-M</v>
      </c>
      <c r="C55" s="3" t="str">
        <f t="shared" si="0"/>
        <v>9-1614-21</v>
      </c>
      <c r="D55" s="10" t="str">
        <f>REPLACE('Light Load'!D61,3,1,4)</f>
        <v>104-514</v>
      </c>
      <c r="E55" s="10" t="str">
        <f>REPLACE('Light Load'!E61,3,1,"MH")</f>
        <v>10MH35</v>
      </c>
      <c r="F55" s="10" t="str">
        <f>REPLACE('Light Load'!F61,1,1,"MHC")</f>
        <v>MHC-17</v>
      </c>
      <c r="G55" s="3" t="str">
        <f>REPLACE('Light Load'!G61,3,1,4)</f>
        <v>304514D</v>
      </c>
      <c r="H55" s="10" t="str">
        <f>REPLACE('Light Load'!H61,2,1,"HP")</f>
        <v>MHP-47</v>
      </c>
      <c r="I55" s="10" t="str">
        <f>REPLACE('Light Load'!I61,3,1,2)</f>
        <v>342-1614</v>
      </c>
      <c r="J55" s="10" t="str">
        <f t="shared" si="1"/>
        <v>9-1614-2</v>
      </c>
      <c r="K55" s="10" t="str">
        <f>REPLACE('Light Load'!K61,1,1,"MH")</f>
        <v>MH100-350</v>
      </c>
    </row>
    <row r="56" spans="1:11">
      <c r="A56" s="1" t="s">
        <v>55</v>
      </c>
      <c r="B56" s="3" t="str">
        <f>REPLACE('Light Load'!B62,8,1,"M")</f>
        <v>9-1616-M</v>
      </c>
      <c r="C56" s="3" t="str">
        <f t="shared" si="0"/>
        <v>9-1616-21</v>
      </c>
      <c r="D56" s="10" t="str">
        <f>REPLACE('Light Load'!D62,3,1,4)</f>
        <v>104-516</v>
      </c>
      <c r="E56" s="10" t="str">
        <f>REPLACE('Light Load'!E62,3,1,"MH")</f>
        <v>10MH40</v>
      </c>
      <c r="F56" s="10" t="str">
        <f>REPLACE('Light Load'!F62,1,1,"MHC")</f>
        <v>MHC-18</v>
      </c>
      <c r="G56" s="3" t="str">
        <f>REPLACE('Light Load'!G62,3,1,4)</f>
        <v>304516D</v>
      </c>
      <c r="H56" s="10" t="str">
        <f>REPLACE('Light Load'!H62,2,1,"HP")</f>
        <v>MHP-48</v>
      </c>
      <c r="I56" s="10" t="str">
        <f>REPLACE('Light Load'!I62,3,1,2)</f>
        <v>342-1616</v>
      </c>
      <c r="J56" s="10" t="str">
        <f t="shared" si="1"/>
        <v>9-1616-2</v>
      </c>
      <c r="K56" s="10" t="str">
        <f>REPLACE('Light Load'!K62,1,1,"MH")</f>
        <v>MH100-400</v>
      </c>
    </row>
    <row r="57" spans="1:11">
      <c r="A57" s="1" t="s">
        <v>56</v>
      </c>
      <c r="B57" s="3" t="str">
        <f>REPLACE('Light Load'!B63,8,1,"M")</f>
        <v>9-1618-M</v>
      </c>
      <c r="C57" s="3" t="str">
        <f t="shared" si="0"/>
        <v>9-1618-21</v>
      </c>
      <c r="D57" s="10" t="str">
        <f>REPLACE('Light Load'!D63,3,1,4)</f>
        <v>104-518</v>
      </c>
      <c r="E57" s="10" t="str">
        <f>REPLACE('Light Load'!E63,3,1,"MH")</f>
        <v>10MH45</v>
      </c>
      <c r="F57" s="10" t="str">
        <f>REPLACE('Light Load'!F63,1,1,"MHC")</f>
        <v>MHC-19</v>
      </c>
      <c r="G57" s="3" t="str">
        <f>REPLACE('Light Load'!G63,3,1,4)</f>
        <v>304518D</v>
      </c>
      <c r="H57" s="10" t="str">
        <f>REPLACE('Light Load'!H63,2,1,"HP")</f>
        <v>MHP-49</v>
      </c>
      <c r="I57" s="10" t="str">
        <f>REPLACE('Light Load'!I63,3,1,2)</f>
        <v>342-1618</v>
      </c>
      <c r="J57" s="10" t="str">
        <f t="shared" si="1"/>
        <v>9-1618-2</v>
      </c>
      <c r="K57" s="10" t="str">
        <f>REPLACE('Light Load'!K63,1,1,"MH")</f>
        <v>MH100-450</v>
      </c>
    </row>
    <row r="58" spans="1:11">
      <c r="A58" s="1" t="s">
        <v>57</v>
      </c>
      <c r="B58" s="3" t="str">
        <f>REPLACE('Light Load'!B64,8,1,"M")</f>
        <v>9-1620-M</v>
      </c>
      <c r="C58" s="3" t="str">
        <f t="shared" si="0"/>
        <v>9-1620-21</v>
      </c>
      <c r="D58" s="10" t="str">
        <f>REPLACE('Light Load'!D64,3,1,4)</f>
        <v>104-520</v>
      </c>
      <c r="E58" s="10" t="str">
        <f>REPLACE('Light Load'!E64,3,1,"MH")</f>
        <v>10MH50</v>
      </c>
      <c r="F58" s="10" t="str">
        <f>REPLACE('Light Load'!F64,1,1,"MHC")</f>
        <v>MHC-20</v>
      </c>
      <c r="G58" s="3" t="str">
        <f>REPLACE('Light Load'!G64,3,1,4)</f>
        <v>304520D</v>
      </c>
      <c r="H58" s="10" t="str">
        <f>REPLACE('Light Load'!H64,2,1,"HP")</f>
        <v>MHP-410</v>
      </c>
      <c r="I58" s="10" t="str">
        <f>REPLACE('Light Load'!I64,3,1,2)</f>
        <v>342-1620</v>
      </c>
      <c r="J58" s="10" t="str">
        <f t="shared" si="1"/>
        <v>9-1620-2</v>
      </c>
      <c r="K58" s="10" t="str">
        <f>REPLACE('Light Load'!K64,1,1,"MH")</f>
        <v>MH100-500</v>
      </c>
    </row>
    <row r="59" spans="1:11">
      <c r="A59" s="1" t="s">
        <v>58</v>
      </c>
      <c r="B59" s="3" t="str">
        <f>REPLACE('Light Load'!B65,8,1,"M")</f>
        <v>9-1622-M</v>
      </c>
      <c r="C59" s="3" t="str">
        <f t="shared" si="0"/>
        <v>9-1622-21</v>
      </c>
      <c r="D59" s="10" t="str">
        <f>REPLACE('Light Load'!D65,3,1,4)</f>
        <v>104-522</v>
      </c>
      <c r="E59" s="10" t="str">
        <f>REPLACE('Light Load'!E65,3,1,"MH")</f>
        <v>10MH55</v>
      </c>
      <c r="F59" s="10" t="str">
        <f>REPLACE('Light Load'!F65,1,1,"MHC")</f>
        <v>MHC-21</v>
      </c>
      <c r="G59" s="3" t="str">
        <f>REPLACE('Light Load'!G65,3,1,4)</f>
        <v>304522D</v>
      </c>
      <c r="H59" s="10" t="str">
        <f>REPLACE('Light Load'!H65,2,1,"HP")</f>
        <v>MHP-411</v>
      </c>
      <c r="I59" s="10" t="str">
        <f>REPLACE('Light Load'!I65,3,1,2)</f>
        <v>342-1622</v>
      </c>
      <c r="J59" s="10" t="str">
        <f t="shared" si="1"/>
        <v>9-1622-2</v>
      </c>
      <c r="K59" s="10" t="str">
        <f>REPLACE('Light Load'!K65,1,1,"MH")</f>
        <v>MH100-550</v>
      </c>
    </row>
    <row r="60" spans="1:11">
      <c r="A60" s="1" t="s">
        <v>59</v>
      </c>
      <c r="B60" s="3" t="str">
        <f>REPLACE('Light Load'!B66,8,1,"M")</f>
        <v>9-1624-M</v>
      </c>
      <c r="C60" s="3" t="str">
        <f t="shared" si="0"/>
        <v>9-1624-21</v>
      </c>
      <c r="D60" s="10" t="str">
        <f>REPLACE('Light Load'!D66,3,1,4)</f>
        <v>104-524</v>
      </c>
      <c r="E60" s="10" t="str">
        <f>REPLACE('Light Load'!E66,3,1,"MH")</f>
        <v>10MH60</v>
      </c>
      <c r="F60" s="10" t="str">
        <f>REPLACE('Light Load'!F66,1,1,"MHC")</f>
        <v>MHC-22</v>
      </c>
      <c r="G60" s="3" t="str">
        <f>REPLACE('Light Load'!G66,3,1,4)</f>
        <v>304524D</v>
      </c>
      <c r="H60" s="10" t="str">
        <f>REPLACE('Light Load'!H66,2,1,"HP")</f>
        <v>MHP-412</v>
      </c>
      <c r="I60" s="10" t="str">
        <f>REPLACE('Light Load'!I66,3,1,2)</f>
        <v>342-1624</v>
      </c>
      <c r="J60" s="10" t="str">
        <f t="shared" si="1"/>
        <v>9-1624-2</v>
      </c>
      <c r="K60" s="10" t="str">
        <f>REPLACE('Light Load'!K66,1,1,"MH")</f>
        <v>MH100-600</v>
      </c>
    </row>
    <row r="61" spans="1:11">
      <c r="A61" s="1" t="s">
        <v>60</v>
      </c>
      <c r="B61" s="3" t="str">
        <f>REPLACE('Light Load'!B67,8,1,"M")</f>
        <v>9-1628-M</v>
      </c>
      <c r="C61" s="3" t="str">
        <f t="shared" si="0"/>
        <v>9-1628-21</v>
      </c>
      <c r="D61" s="10" t="str">
        <f>REPLACE('Light Load'!D67,3,1,4)</f>
        <v>104-528</v>
      </c>
      <c r="E61" s="10" t="str">
        <f>REPLACE('Light Load'!E67,3,1,"MH")</f>
        <v>10MH70</v>
      </c>
      <c r="F61" s="10" t="str">
        <f>REPLACE('Light Load'!F67,1,1,"MHC")</f>
        <v>MHC-23</v>
      </c>
      <c r="G61" s="3" t="str">
        <f>REPLACE('Light Load'!G67,3,1,4)</f>
        <v>304528D</v>
      </c>
      <c r="H61" s="10" t="str">
        <f>REPLACE('Light Load'!H67,2,1,"HP")</f>
        <v>MHP-414</v>
      </c>
      <c r="I61" s="10" t="str">
        <f>REPLACE('Light Load'!I67,3,1,2)</f>
        <v>342-1628</v>
      </c>
      <c r="J61" s="10" t="str">
        <f t="shared" si="1"/>
        <v>9-1628-2</v>
      </c>
      <c r="K61" s="10" t="str">
        <f>REPLACE('Light Load'!K67,1,1,"MH")</f>
        <v>MH100-700</v>
      </c>
    </row>
    <row r="62" spans="1:11">
      <c r="A62" s="1" t="s">
        <v>61</v>
      </c>
      <c r="B62" s="3" t="str">
        <f>REPLACE('Light Load'!B68,8,1,"M")</f>
        <v>9-1632-M</v>
      </c>
      <c r="C62" s="3" t="str">
        <f t="shared" si="0"/>
        <v>9-1632-21</v>
      </c>
      <c r="D62" s="10" t="str">
        <f>REPLACE('Light Load'!D68,3,1,4)</f>
        <v>104-532</v>
      </c>
      <c r="E62" s="10" t="str">
        <f>REPLACE('Light Load'!E68,3,1,"MH")</f>
        <v>10MH80</v>
      </c>
      <c r="F62" s="10" t="str">
        <f>REPLACE('Light Load'!F68,1,1,"MHC")</f>
        <v>MHC-24</v>
      </c>
      <c r="G62" s="3" t="str">
        <f>REPLACE('Light Load'!G68,3,1,4)</f>
        <v>304532D</v>
      </c>
      <c r="H62" s="10" t="str">
        <f>REPLACE('Light Load'!H68,2,1,"HP")</f>
        <v>MHP-416</v>
      </c>
      <c r="I62" s="10" t="str">
        <f>REPLACE('Light Load'!I68,3,1,2)</f>
        <v>342-1632</v>
      </c>
      <c r="J62" s="10" t="str">
        <f t="shared" si="1"/>
        <v>9-1632-2</v>
      </c>
      <c r="K62" s="10" t="str">
        <f>REPLACE('Light Load'!K68,1,1,"MH")</f>
        <v>MH100-800</v>
      </c>
    </row>
    <row r="63" spans="1:11">
      <c r="A63" s="1" t="s">
        <v>1033</v>
      </c>
      <c r="B63" s="3" t="s">
        <v>1034</v>
      </c>
      <c r="C63" s="3" t="s">
        <v>232</v>
      </c>
      <c r="D63" s="10" t="s">
        <v>232</v>
      </c>
      <c r="E63" s="10" t="s">
        <v>232</v>
      </c>
      <c r="F63" s="10" t="s">
        <v>232</v>
      </c>
      <c r="G63" s="3" t="s">
        <v>232</v>
      </c>
      <c r="H63" s="10" t="s">
        <v>232</v>
      </c>
      <c r="I63" s="10" t="s">
        <v>232</v>
      </c>
      <c r="J63" s="10" t="s">
        <v>232</v>
      </c>
      <c r="K63" s="10" t="s">
        <v>232</v>
      </c>
    </row>
    <row r="64" spans="1:11">
      <c r="A64" s="1" t="s">
        <v>62</v>
      </c>
      <c r="B64" s="3" t="str">
        <f>REPLACE('Light Load'!B69,8,1,"M")</f>
        <v>9-1648-M</v>
      </c>
      <c r="C64" s="3" t="str">
        <f t="shared" si="0"/>
        <v>9-1648-21</v>
      </c>
      <c r="D64" s="10" t="str">
        <f>REPLACE('Light Load'!D69,3,1,4)</f>
        <v>104-548</v>
      </c>
      <c r="E64" s="10" t="str">
        <f>REPLACE('Light Load'!E69,3,1,"MH")</f>
        <v>10MH120</v>
      </c>
      <c r="F64" s="10" t="str">
        <f>REPLACE('Light Load'!F69,1,1,"MHC")</f>
        <v>MHC-24A</v>
      </c>
      <c r="G64" s="3" t="str">
        <f>REPLACE('Light Load'!G69,3,1,4)</f>
        <v>304548D</v>
      </c>
      <c r="H64" s="10" t="str">
        <f>REPLACE('Light Load'!H69,2,1,"HP")</f>
        <v>MHP-424</v>
      </c>
      <c r="I64" s="10" t="str">
        <f>REPLACE('Light Load'!I69,3,1,2)</f>
        <v>342-1648</v>
      </c>
      <c r="J64" s="10" t="str">
        <f t="shared" si="1"/>
        <v>9-1648-2</v>
      </c>
      <c r="K64" s="10" t="str">
        <f>REPLACE('Light Load'!K69,1,1,"MH")</f>
        <v>MH100-1200</v>
      </c>
    </row>
    <row r="65" spans="1:11">
      <c r="A65" s="1"/>
    </row>
    <row r="66" spans="1:11">
      <c r="A66" s="1" t="s">
        <v>63</v>
      </c>
      <c r="B66" s="3" t="str">
        <f>REPLACE('Light Load'!B71,8,1,"M")</f>
        <v>9-2006-M</v>
      </c>
      <c r="C66" s="3" t="str">
        <f t="shared" si="0"/>
        <v>9-2006-21</v>
      </c>
      <c r="D66" s="10" t="str">
        <f>REPLACE('Light Load'!D71,3,1,4)</f>
        <v>104-606</v>
      </c>
      <c r="E66" s="10" t="str">
        <f>REPLACE('Light Load'!E71,3,1,"MH")</f>
        <v>12MH15</v>
      </c>
      <c r="F66" s="10" t="str">
        <f>REPLACE('Light Load'!F71,1,1,"MHC")</f>
        <v>MHC-36</v>
      </c>
      <c r="G66" s="3" t="str">
        <f>REPLACE('Light Load'!G71,3,1,4)</f>
        <v>304606D</v>
      </c>
      <c r="H66" s="10" t="str">
        <f>REPLACE('Light Load'!H71,2,1,"HP")</f>
        <v>MHP-53</v>
      </c>
      <c r="I66" s="10" t="str">
        <f>REPLACE('Light Load'!I71,3,1,2)</f>
        <v>342-2006</v>
      </c>
      <c r="J66" s="10" t="str">
        <f t="shared" si="1"/>
        <v>9-2006-2</v>
      </c>
      <c r="K66" s="10" t="str">
        <f>REPLACE('Light Load'!K71,1,1,"MH")</f>
        <v>MH125-150</v>
      </c>
    </row>
    <row r="67" spans="1:11">
      <c r="A67" s="1" t="s">
        <v>64</v>
      </c>
      <c r="B67" s="3" t="str">
        <f>REPLACE('Light Load'!B72,8,1,"M")</f>
        <v>9-2007-M</v>
      </c>
      <c r="C67" s="3" t="str">
        <f t="shared" si="0"/>
        <v>9-2007-21</v>
      </c>
      <c r="D67" s="10" t="str">
        <f>REPLACE('Light Load'!D72,3,1,4)</f>
        <v>104-607</v>
      </c>
      <c r="E67" s="10" t="str">
        <f>REPLACE('Light Load'!E72,3,1,"MH")</f>
        <v>12MH17</v>
      </c>
      <c r="F67" s="10" t="str">
        <f>REPLACE('Light Load'!F72,1,1,"MHC")</f>
        <v>MHC-36A</v>
      </c>
      <c r="G67" s="3" t="str">
        <f>REPLACE('Light Load'!G72,3,1,4)</f>
        <v>304607D</v>
      </c>
      <c r="H67" s="10" t="str">
        <f>REPLACE('Light Load'!H72,2,1,"HP")</f>
        <v>MHP-53A</v>
      </c>
      <c r="I67" s="10" t="str">
        <f>REPLACE('Light Load'!I72,3,1,2)</f>
        <v>342-2007</v>
      </c>
      <c r="J67" s="10" t="str">
        <f t="shared" si="1"/>
        <v>9-2007-2</v>
      </c>
      <c r="K67" s="10" t="str">
        <f>REPLACE('Light Load'!K72,1,1,"MH")</f>
        <v>MH125-175</v>
      </c>
    </row>
    <row r="68" spans="1:11">
      <c r="A68" s="1" t="s">
        <v>65</v>
      </c>
      <c r="B68" s="3" t="str">
        <f>REPLACE('Light Load'!B73,8,1,"M")</f>
        <v>9-2008-M</v>
      </c>
      <c r="C68" s="3" t="str">
        <f t="shared" ref="C68:C106" si="2">REPLACE(B68,8,2,21)</f>
        <v>9-2008-21</v>
      </c>
      <c r="D68" s="10" t="str">
        <f>REPLACE('Light Load'!D73,3,1,4)</f>
        <v>104-608</v>
      </c>
      <c r="E68" s="10" t="str">
        <f>REPLACE('Light Load'!E73,3,1,"MH")</f>
        <v>12MH20</v>
      </c>
      <c r="F68" s="10" t="str">
        <f>REPLACE('Light Load'!F73,1,1,"MHC")</f>
        <v>MHC-37</v>
      </c>
      <c r="G68" s="3" t="str">
        <f>REPLACE('Light Load'!G73,3,1,4)</f>
        <v>304608D</v>
      </c>
      <c r="H68" s="10" t="str">
        <f>REPLACE('Light Load'!H73,2,1,"HP")</f>
        <v>MHP-54</v>
      </c>
      <c r="I68" s="10" t="str">
        <f>REPLACE('Light Load'!I73,3,1,2)</f>
        <v>342-2008</v>
      </c>
      <c r="J68" s="10" t="str">
        <f t="shared" ref="J68:J107" si="3">REPLACE(B68,8,2,2)</f>
        <v>9-2008-2</v>
      </c>
      <c r="K68" s="10" t="str">
        <f>REPLACE('Light Load'!K73,1,1,"MH")</f>
        <v>MH125-200</v>
      </c>
    </row>
    <row r="69" spans="1:11">
      <c r="A69" s="1" t="s">
        <v>66</v>
      </c>
      <c r="B69" s="3" t="str">
        <f>REPLACE('Light Load'!B74,8,1,"M")</f>
        <v>9-2010-M</v>
      </c>
      <c r="C69" s="3" t="str">
        <f t="shared" si="2"/>
        <v>9-2010-21</v>
      </c>
      <c r="D69" s="10" t="str">
        <f>REPLACE('Light Load'!D74,3,1,4)</f>
        <v>104-610</v>
      </c>
      <c r="E69" s="10" t="str">
        <f>REPLACE('Light Load'!E74,3,1,"MH")</f>
        <v>12MH25</v>
      </c>
      <c r="F69" s="10" t="str">
        <f>REPLACE('Light Load'!F74,1,1,"MHC")</f>
        <v>MHC-38</v>
      </c>
      <c r="G69" s="3" t="str">
        <f>REPLACE('Light Load'!G74,3,1,4)</f>
        <v>304610D</v>
      </c>
      <c r="H69" s="10" t="str">
        <f>REPLACE('Light Load'!H74,2,1,"HP")</f>
        <v>MHP-55</v>
      </c>
      <c r="I69" s="10" t="str">
        <f>REPLACE('Light Load'!I74,3,1,2)</f>
        <v>342-2010</v>
      </c>
      <c r="J69" s="10" t="str">
        <f t="shared" si="3"/>
        <v>9-2010-2</v>
      </c>
      <c r="K69" s="10" t="str">
        <f>REPLACE('Light Load'!K74,1,1,"MH")</f>
        <v>MH125-250</v>
      </c>
    </row>
    <row r="70" spans="1:11">
      <c r="A70" s="1" t="s">
        <v>67</v>
      </c>
      <c r="B70" s="3" t="str">
        <f>REPLACE('Light Load'!B75,8,1,"M")</f>
        <v>9-2012-M</v>
      </c>
      <c r="C70" s="3" t="str">
        <f t="shared" si="2"/>
        <v>9-2012-21</v>
      </c>
      <c r="D70" s="10" t="str">
        <f>REPLACE('Light Load'!D75,3,1,4)</f>
        <v>104-612</v>
      </c>
      <c r="E70" s="10" t="str">
        <f>REPLACE('Light Load'!E75,3,1,"MH")</f>
        <v>12MH30</v>
      </c>
      <c r="F70" s="10" t="str">
        <f>REPLACE('Light Load'!F75,1,1,"MHC")</f>
        <v>MHC-39</v>
      </c>
      <c r="G70" s="3" t="str">
        <f>REPLACE('Light Load'!G75,3,1,4)</f>
        <v>304612D</v>
      </c>
      <c r="H70" s="10" t="str">
        <f>REPLACE('Light Load'!H75,2,1,"HP")</f>
        <v>MHP-56</v>
      </c>
      <c r="I70" s="10" t="str">
        <f>REPLACE('Light Load'!I75,3,1,2)</f>
        <v>342-2012</v>
      </c>
      <c r="J70" s="10" t="str">
        <f t="shared" si="3"/>
        <v>9-2012-2</v>
      </c>
      <c r="K70" s="10" t="str">
        <f>REPLACE('Light Load'!K75,1,1,"MH")</f>
        <v>MH125-300</v>
      </c>
    </row>
    <row r="71" spans="1:11">
      <c r="A71" s="1" t="s">
        <v>68</v>
      </c>
      <c r="B71" s="3" t="str">
        <f>REPLACE('Light Load'!B76,8,1,"M")</f>
        <v>9-2014-M</v>
      </c>
      <c r="C71" s="3" t="str">
        <f t="shared" si="2"/>
        <v>9-2014-21</v>
      </c>
      <c r="D71" s="10" t="str">
        <f>REPLACE('Light Load'!D76,3,1,4)</f>
        <v>104-614</v>
      </c>
      <c r="E71" s="10" t="str">
        <f>REPLACE('Light Load'!E76,3,1,"MH")</f>
        <v>12MH35</v>
      </c>
      <c r="F71" s="10" t="str">
        <f>REPLACE('Light Load'!F76,1,1,"MHC")</f>
        <v>MHC-40</v>
      </c>
      <c r="G71" s="3" t="str">
        <f>REPLACE('Light Load'!G76,3,1,4)</f>
        <v>304614D</v>
      </c>
      <c r="H71" s="10" t="str">
        <f>REPLACE('Light Load'!H76,2,1,"HP")</f>
        <v>MHP-57</v>
      </c>
      <c r="I71" s="10" t="str">
        <f>REPLACE('Light Load'!I76,3,1,2)</f>
        <v>342-2014</v>
      </c>
      <c r="J71" s="10" t="str">
        <f t="shared" si="3"/>
        <v>9-2014-2</v>
      </c>
      <c r="K71" s="10" t="str">
        <f>REPLACE('Light Load'!K76,1,1,"MH")</f>
        <v>MH125-350</v>
      </c>
    </row>
    <row r="72" spans="1:11">
      <c r="A72" s="1" t="s">
        <v>69</v>
      </c>
      <c r="B72" s="3" t="str">
        <f>REPLACE('Light Load'!B77,8,1,"M")</f>
        <v>9-2016-M</v>
      </c>
      <c r="C72" s="3" t="str">
        <f t="shared" si="2"/>
        <v>9-2016-21</v>
      </c>
      <c r="D72" s="10" t="str">
        <f>REPLACE('Light Load'!D77,3,1,4)</f>
        <v>104-616</v>
      </c>
      <c r="E72" s="10" t="str">
        <f>REPLACE('Light Load'!E77,3,1,"MH")</f>
        <v>12MH40</v>
      </c>
      <c r="F72" s="10" t="str">
        <f>REPLACE('Light Load'!F77,1,1,"MHC")</f>
        <v>MHC-41</v>
      </c>
      <c r="G72" s="3" t="str">
        <f>REPLACE('Light Load'!G77,3,1,4)</f>
        <v>304616D</v>
      </c>
      <c r="H72" s="10" t="str">
        <f>REPLACE('Light Load'!H77,2,1,"HP")</f>
        <v>MHP-58</v>
      </c>
      <c r="I72" s="10" t="str">
        <f>REPLACE('Light Load'!I77,3,1,2)</f>
        <v>342-2016</v>
      </c>
      <c r="J72" s="10" t="str">
        <f t="shared" si="3"/>
        <v>9-2016-2</v>
      </c>
      <c r="K72" s="10" t="str">
        <f>REPLACE('Light Load'!K77,1,1,"MH")</f>
        <v>MH125-400</v>
      </c>
    </row>
    <row r="73" spans="1:11">
      <c r="A73" s="1" t="s">
        <v>70</v>
      </c>
      <c r="B73" s="3" t="str">
        <f>REPLACE('Light Load'!B78,8,1,"M")</f>
        <v>9-2018-M</v>
      </c>
      <c r="C73" s="3" t="str">
        <f t="shared" si="2"/>
        <v>9-2018-21</v>
      </c>
      <c r="D73" s="10" t="str">
        <f>REPLACE('Light Load'!D78,3,1,4)</f>
        <v>104-618</v>
      </c>
      <c r="E73" s="10" t="str">
        <f>REPLACE('Light Load'!E78,3,1,"MH")</f>
        <v>12MH45</v>
      </c>
      <c r="F73" s="10" t="str">
        <f>REPLACE('Light Load'!F78,1,1,"MHC")</f>
        <v>MHC-42</v>
      </c>
      <c r="G73" s="3" t="str">
        <f>REPLACE('Light Load'!G78,3,1,4)</f>
        <v>304618D</v>
      </c>
      <c r="H73" s="10" t="str">
        <f>REPLACE('Light Load'!H78,2,1,"HP")</f>
        <v>MHP-59</v>
      </c>
      <c r="I73" s="10" t="str">
        <f>REPLACE('Light Load'!I78,3,1,2)</f>
        <v>342-2018</v>
      </c>
      <c r="J73" s="10" t="str">
        <f t="shared" si="3"/>
        <v>9-2018-2</v>
      </c>
      <c r="K73" s="10" t="str">
        <f>REPLACE('Light Load'!K78,1,1,"MH")</f>
        <v>MH125-450</v>
      </c>
    </row>
    <row r="74" spans="1:11">
      <c r="A74" s="1" t="s">
        <v>71</v>
      </c>
      <c r="B74" s="3" t="str">
        <f>REPLACE('Light Load'!B79,8,1,"M")</f>
        <v>9-2020-M</v>
      </c>
      <c r="C74" s="3" t="str">
        <f t="shared" si="2"/>
        <v>9-2020-21</v>
      </c>
      <c r="D74" s="10" t="str">
        <f>REPLACE('Light Load'!D79,3,1,4)</f>
        <v>104-620</v>
      </c>
      <c r="E74" s="10" t="str">
        <f>REPLACE('Light Load'!E79,3,1,"MH")</f>
        <v>12MH50</v>
      </c>
      <c r="F74" s="10" t="str">
        <f>REPLACE('Light Load'!F79,1,1,"MHC")</f>
        <v>MHC-43</v>
      </c>
      <c r="G74" s="3" t="str">
        <f>REPLACE('Light Load'!G79,3,1,4)</f>
        <v>304620D</v>
      </c>
      <c r="H74" s="10" t="str">
        <f>REPLACE('Light Load'!H79,2,1,"HP")</f>
        <v>MHP-510</v>
      </c>
      <c r="I74" s="10" t="str">
        <f>REPLACE('Light Load'!I79,3,1,2)</f>
        <v>342-2020</v>
      </c>
      <c r="J74" s="10" t="str">
        <f t="shared" si="3"/>
        <v>9-2020-2</v>
      </c>
      <c r="K74" s="10" t="str">
        <f>REPLACE('Light Load'!K79,1,1,"MH")</f>
        <v>MH125-500</v>
      </c>
    </row>
    <row r="75" spans="1:11">
      <c r="A75" s="1" t="s">
        <v>72</v>
      </c>
      <c r="B75" s="3" t="str">
        <f>REPLACE('Light Load'!B80,8,1,"M")</f>
        <v>9-2022-M</v>
      </c>
      <c r="C75" s="3" t="str">
        <f t="shared" si="2"/>
        <v>9-2022-21</v>
      </c>
      <c r="D75" s="10" t="str">
        <f>REPLACE('Light Load'!D80,3,1,4)</f>
        <v>104-622</v>
      </c>
      <c r="E75" s="10" t="str">
        <f>REPLACE('Light Load'!E80,3,1,"MH")</f>
        <v>12MH55</v>
      </c>
      <c r="F75" s="10" t="str">
        <f>REPLACE('Light Load'!F80,1,1,"MHC")</f>
        <v>MHC-44</v>
      </c>
      <c r="G75" s="3" t="str">
        <f>REPLACE('Light Load'!G80,3,1,4)</f>
        <v>304622D</v>
      </c>
      <c r="H75" s="10" t="str">
        <f>REPLACE('Light Load'!H80,2,1,"HP")</f>
        <v>MHP-511</v>
      </c>
      <c r="I75" s="10" t="str">
        <f>REPLACE('Light Load'!I80,3,1,2)</f>
        <v>342-2022</v>
      </c>
      <c r="J75" s="10" t="str">
        <f t="shared" si="3"/>
        <v>9-2022-2</v>
      </c>
      <c r="K75" s="10" t="str">
        <f>REPLACE('Light Load'!K80,1,1,"MH")</f>
        <v>MH125-550</v>
      </c>
    </row>
    <row r="76" spans="1:11">
      <c r="A76" s="1" t="s">
        <v>73</v>
      </c>
      <c r="B76" s="3" t="str">
        <f>REPLACE('Light Load'!B81,8,1,"M")</f>
        <v>9-2024-M</v>
      </c>
      <c r="C76" s="3" t="str">
        <f t="shared" si="2"/>
        <v>9-2024-21</v>
      </c>
      <c r="D76" s="10" t="str">
        <f>REPLACE('Light Load'!D81,3,1,4)</f>
        <v>104-624</v>
      </c>
      <c r="E76" s="10" t="str">
        <f>REPLACE('Light Load'!E81,3,1,"MH")</f>
        <v>12MH60</v>
      </c>
      <c r="F76" s="10" t="str">
        <f>REPLACE('Light Load'!F81,1,1,"MHC")</f>
        <v>MHC-45</v>
      </c>
      <c r="G76" s="3" t="str">
        <f>REPLACE('Light Load'!G81,3,1,4)</f>
        <v>304624D</v>
      </c>
      <c r="H76" s="10" t="str">
        <f>REPLACE('Light Load'!H81,2,1,"HP")</f>
        <v>MHP-512</v>
      </c>
      <c r="I76" s="10" t="str">
        <f>REPLACE('Light Load'!I81,3,1,2)</f>
        <v>342-2024</v>
      </c>
      <c r="J76" s="10" t="str">
        <f t="shared" si="3"/>
        <v>9-2024-2</v>
      </c>
      <c r="K76" s="10" t="str">
        <f>REPLACE('Light Load'!K81,1,1,"MH")</f>
        <v>MH125-600</v>
      </c>
    </row>
    <row r="77" spans="1:11">
      <c r="A77" s="1" t="s">
        <v>74</v>
      </c>
      <c r="B77" s="3" t="str">
        <f>REPLACE('Light Load'!B82,8,1,"M")</f>
        <v>9-2028-M</v>
      </c>
      <c r="C77" s="3" t="str">
        <f t="shared" si="2"/>
        <v>9-2028-21</v>
      </c>
      <c r="D77" s="10" t="str">
        <f>REPLACE('Light Load'!D82,3,1,4)</f>
        <v>104-628</v>
      </c>
      <c r="E77" s="10" t="str">
        <f>REPLACE('Light Load'!E82,3,1,"MH")</f>
        <v>12MH70</v>
      </c>
      <c r="F77" s="10" t="str">
        <f>REPLACE('Light Load'!F82,1,1,"MHC")</f>
        <v>MHC-46</v>
      </c>
      <c r="G77" s="3" t="str">
        <f>REPLACE('Light Load'!G82,3,1,4)</f>
        <v>304628D</v>
      </c>
      <c r="H77" s="10" t="str">
        <f>REPLACE('Light Load'!H82,2,1,"HP")</f>
        <v>MHP-514</v>
      </c>
      <c r="I77" s="10" t="str">
        <f>REPLACE('Light Load'!I82,3,1,2)</f>
        <v>342-2028</v>
      </c>
      <c r="J77" s="10" t="str">
        <f t="shared" si="3"/>
        <v>9-2028-2</v>
      </c>
      <c r="K77" s="10" t="str">
        <f>REPLACE('Light Load'!K82,1,1,"MH")</f>
        <v>MH125-700</v>
      </c>
    </row>
    <row r="78" spans="1:11">
      <c r="A78" s="1" t="s">
        <v>75</v>
      </c>
      <c r="B78" s="3" t="str">
        <f>REPLACE('Light Load'!B83,8,1,"M")</f>
        <v>9-2032-M</v>
      </c>
      <c r="C78" s="3" t="str">
        <f t="shared" si="2"/>
        <v>9-2032-21</v>
      </c>
      <c r="D78" s="10" t="str">
        <f>REPLACE('Light Load'!D83,3,1,4)</f>
        <v>104-632</v>
      </c>
      <c r="E78" s="10" t="str">
        <f>REPLACE('Light Load'!E83,3,1,"MH")</f>
        <v>12MH80</v>
      </c>
      <c r="F78" s="10" t="str">
        <f>REPLACE('Light Load'!F83,1,1,"MHC")</f>
        <v>MHC-47</v>
      </c>
      <c r="G78" s="3" t="str">
        <f>REPLACE('Light Load'!G83,3,1,4)</f>
        <v>304632D</v>
      </c>
      <c r="H78" s="10" t="str">
        <f>REPLACE('Light Load'!H83,2,1,"HP")</f>
        <v>MHP-516</v>
      </c>
      <c r="I78" s="10" t="str">
        <f>REPLACE('Light Load'!I83,3,1,2)</f>
        <v>342-2032</v>
      </c>
      <c r="J78" s="10" t="str">
        <f t="shared" si="3"/>
        <v>9-2032-2</v>
      </c>
      <c r="K78" s="10" t="str">
        <f>REPLACE('Light Load'!K83,1,1,"MH")</f>
        <v>MH125-800</v>
      </c>
    </row>
    <row r="79" spans="1:11">
      <c r="A79" s="1" t="s">
        <v>76</v>
      </c>
      <c r="B79" s="3" t="str">
        <f>REPLACE('Light Load'!B84,8,1,"M")</f>
        <v>9-2040-M</v>
      </c>
      <c r="C79" s="3" t="str">
        <f t="shared" si="2"/>
        <v>9-2040-21</v>
      </c>
      <c r="D79" s="10" t="str">
        <f>REPLACE('Light Load'!D84,3,1,4)</f>
        <v>104-640</v>
      </c>
      <c r="E79" s="10" t="str">
        <f>REPLACE('Light Load'!E84,3,1,"MH")</f>
        <v>12MH100</v>
      </c>
      <c r="F79" s="10" t="str">
        <f>REPLACE('Light Load'!F84,1,1,"MHC")</f>
        <v>MHC-48</v>
      </c>
      <c r="G79" s="3" t="str">
        <f>REPLACE('Light Load'!G84,3,1,4)</f>
        <v>304640D</v>
      </c>
      <c r="H79" s="10" t="str">
        <f>REPLACE('Light Load'!H84,2,1,"HP")</f>
        <v>MHP-520</v>
      </c>
      <c r="I79" s="10" t="str">
        <f>REPLACE('Light Load'!I84,3,1,2)</f>
        <v>342-2040</v>
      </c>
      <c r="J79" s="10" t="str">
        <f t="shared" si="3"/>
        <v>9-2040-2</v>
      </c>
      <c r="K79" s="10" t="str">
        <f>REPLACE('Light Load'!K84,1,1,"MH")</f>
        <v>MH125-1000</v>
      </c>
    </row>
    <row r="80" spans="1:11">
      <c r="A80" s="1" t="s">
        <v>77</v>
      </c>
      <c r="B80" s="3" t="str">
        <f>REPLACE('Light Load'!B85,8,1,"M")</f>
        <v>9-2048-M</v>
      </c>
      <c r="C80" s="3" t="str">
        <f t="shared" si="2"/>
        <v>9-2048-21</v>
      </c>
      <c r="D80" s="10" t="str">
        <f>REPLACE('Light Load'!D85,3,1,4)</f>
        <v>104-648</v>
      </c>
      <c r="E80" s="10" t="str">
        <f>REPLACE('Light Load'!E85,3,1,"MH")</f>
        <v>12MH120</v>
      </c>
      <c r="F80" s="10" t="str">
        <f>REPLACE('Light Load'!F85,1,1,"MHC")</f>
        <v>MHC-48A</v>
      </c>
      <c r="G80" s="3" t="str">
        <f>REPLACE('Light Load'!G85,3,1,4)</f>
        <v>304648D</v>
      </c>
      <c r="H80" s="10" t="str">
        <f>REPLACE('Light Load'!H85,2,1,"HP")</f>
        <v>MHP-524</v>
      </c>
      <c r="I80" s="10" t="str">
        <f>REPLACE('Light Load'!I85,3,1,2)</f>
        <v>342-2048</v>
      </c>
      <c r="J80" s="10" t="str">
        <f t="shared" si="3"/>
        <v>9-2048-2</v>
      </c>
      <c r="K80" s="10" t="str">
        <f>REPLACE('Light Load'!K85,1,1,"MH")</f>
        <v>MH125-1200</v>
      </c>
    </row>
    <row r="81" spans="1:11">
      <c r="A81" s="1"/>
    </row>
    <row r="82" spans="1:11">
      <c r="A82" s="1" t="s">
        <v>78</v>
      </c>
      <c r="B82" s="3" t="str">
        <f>REPLACE('Light Load'!B87,8,1,"M")</f>
        <v>9-2408-M</v>
      </c>
      <c r="C82" s="3" t="str">
        <f t="shared" si="2"/>
        <v>9-2408-21</v>
      </c>
      <c r="D82" s="10" t="str">
        <f>REPLACE('Light Load'!D87,3,1,4)</f>
        <v>104-708</v>
      </c>
      <c r="E82" s="10" t="str">
        <f>REPLACE('Light Load'!E87,3,1,"MH")</f>
        <v>15MH20</v>
      </c>
      <c r="F82" s="10" t="str">
        <f>REPLACE('Light Load'!F87,1,1,"MHC")</f>
        <v>MHC-49</v>
      </c>
      <c r="G82" s="3" t="str">
        <f>REPLACE('Light Load'!G87,3,1,4)</f>
        <v>304708D</v>
      </c>
      <c r="H82" s="10" t="str">
        <f>REPLACE('Light Load'!H87,2,1,"HP")</f>
        <v>MHP-64</v>
      </c>
      <c r="I82" s="10" t="str">
        <f>REPLACE('Light Load'!I87,3,1,2)</f>
        <v>342-2408</v>
      </c>
      <c r="J82" s="10" t="str">
        <f t="shared" si="3"/>
        <v>9-2408-2</v>
      </c>
      <c r="K82" s="10" t="str">
        <f>REPLACE('Light Load'!K87,1,1,"MH")</f>
        <v>MH150-200</v>
      </c>
    </row>
    <row r="83" spans="1:11">
      <c r="A83" s="1" t="s">
        <v>79</v>
      </c>
      <c r="B83" s="3" t="str">
        <f>REPLACE('Light Load'!B88,8,1,"M")</f>
        <v>9-2410-M</v>
      </c>
      <c r="C83" s="3" t="str">
        <f t="shared" si="2"/>
        <v>9-2410-21</v>
      </c>
      <c r="D83" s="10" t="str">
        <f>REPLACE('Light Load'!D88,3,1,4)</f>
        <v>104-710</v>
      </c>
      <c r="E83" s="10" t="str">
        <f>REPLACE('Light Load'!E88,3,1,"MH")</f>
        <v>15MH25</v>
      </c>
      <c r="F83" s="10" t="str">
        <f>REPLACE('Light Load'!F88,1,1,"MHC")</f>
        <v>MHC-50</v>
      </c>
      <c r="G83" s="3" t="str">
        <f>REPLACE('Light Load'!G88,3,1,4)</f>
        <v>304710D</v>
      </c>
      <c r="H83" s="10" t="str">
        <f>REPLACE('Light Load'!H88,2,1,"HP")</f>
        <v>MHP-65</v>
      </c>
      <c r="I83" s="10" t="str">
        <f>REPLACE('Light Load'!I88,3,1,2)</f>
        <v>342-2410</v>
      </c>
      <c r="J83" s="10" t="str">
        <f t="shared" si="3"/>
        <v>9-2410-2</v>
      </c>
      <c r="K83" s="10" t="str">
        <f>REPLACE('Light Load'!K88,1,1,"MH")</f>
        <v>MH150-250</v>
      </c>
    </row>
    <row r="84" spans="1:11">
      <c r="A84" s="1" t="s">
        <v>80</v>
      </c>
      <c r="B84" s="3" t="str">
        <f>REPLACE('Light Load'!B89,8,1,"M")</f>
        <v>9-2412-M</v>
      </c>
      <c r="C84" s="3" t="str">
        <f t="shared" si="2"/>
        <v>9-2412-21</v>
      </c>
      <c r="D84" s="10" t="str">
        <f>REPLACE('Light Load'!D89,3,1,4)</f>
        <v>104-712</v>
      </c>
      <c r="E84" s="10" t="str">
        <f>REPLACE('Light Load'!E89,3,1,"MH")</f>
        <v>15MH30</v>
      </c>
      <c r="F84" s="10" t="str">
        <f>REPLACE('Light Load'!F89,1,1,"MHC")</f>
        <v>MHC-51</v>
      </c>
      <c r="G84" s="3" t="str">
        <f>REPLACE('Light Load'!G89,3,1,4)</f>
        <v>304712D</v>
      </c>
      <c r="H84" s="10" t="str">
        <f>REPLACE('Light Load'!H89,2,1,"HP")</f>
        <v>MHP-66</v>
      </c>
      <c r="I84" s="10" t="str">
        <f>REPLACE('Light Load'!I89,3,1,2)</f>
        <v>342-2412</v>
      </c>
      <c r="J84" s="10" t="str">
        <f t="shared" si="3"/>
        <v>9-2412-2</v>
      </c>
      <c r="K84" s="10" t="str">
        <f>REPLACE('Light Load'!K89,1,1,"MH")</f>
        <v>MH150-300</v>
      </c>
    </row>
    <row r="85" spans="1:11">
      <c r="A85" s="1" t="s">
        <v>81</v>
      </c>
      <c r="B85" s="3" t="str">
        <f>REPLACE('Light Load'!B90,8,1,"M")</f>
        <v>9-2414-M</v>
      </c>
      <c r="C85" s="3" t="str">
        <f t="shared" si="2"/>
        <v>9-2414-21</v>
      </c>
      <c r="D85" s="10" t="str">
        <f>REPLACE('Light Load'!D90,3,1,4)</f>
        <v>104-714</v>
      </c>
      <c r="E85" s="10" t="str">
        <f>REPLACE('Light Load'!E90,3,1,"MH")</f>
        <v>15MH35</v>
      </c>
      <c r="F85" s="10" t="str">
        <f>REPLACE('Light Load'!F90,1,1,"MHC")</f>
        <v>MHC-52</v>
      </c>
      <c r="G85" s="3" t="str">
        <f>REPLACE('Light Load'!G90,3,1,4)</f>
        <v>304714D</v>
      </c>
      <c r="H85" s="10" t="str">
        <f>REPLACE('Light Load'!H90,2,1,"HP")</f>
        <v>MHP-67</v>
      </c>
      <c r="I85" s="10" t="str">
        <f>REPLACE('Light Load'!I90,3,1,2)</f>
        <v>342-2414</v>
      </c>
      <c r="J85" s="10" t="str">
        <f t="shared" si="3"/>
        <v>9-2414-2</v>
      </c>
      <c r="K85" s="10" t="str">
        <f>REPLACE('Light Load'!K90,1,1,"MH")</f>
        <v>MH150-350</v>
      </c>
    </row>
    <row r="86" spans="1:11">
      <c r="A86" s="1" t="s">
        <v>82</v>
      </c>
      <c r="B86" s="3" t="str">
        <f>REPLACE('Light Load'!B91,8,1,"M")</f>
        <v>9-2416-M</v>
      </c>
      <c r="C86" s="3" t="str">
        <f t="shared" si="2"/>
        <v>9-2416-21</v>
      </c>
      <c r="D86" s="10" t="str">
        <f>REPLACE('Light Load'!D91,3,1,4)</f>
        <v>104-716</v>
      </c>
      <c r="E86" s="10" t="str">
        <f>REPLACE('Light Load'!E91,3,1,"MH")</f>
        <v>15MH40</v>
      </c>
      <c r="F86" s="10" t="str">
        <f>REPLACE('Light Load'!F91,1,1,"MHC")</f>
        <v>MHC-53</v>
      </c>
      <c r="G86" s="3" t="str">
        <f>REPLACE('Light Load'!G91,3,1,4)</f>
        <v>304716D</v>
      </c>
      <c r="H86" s="10" t="str">
        <f>REPLACE('Light Load'!H91,2,1,"HP")</f>
        <v>MHP-68</v>
      </c>
      <c r="I86" s="10" t="str">
        <f>REPLACE('Light Load'!I91,3,1,2)</f>
        <v>342-2416</v>
      </c>
      <c r="J86" s="10" t="str">
        <f t="shared" si="3"/>
        <v>9-2416-2</v>
      </c>
      <c r="K86" s="10" t="str">
        <f>REPLACE('Light Load'!K91,1,1,"MH")</f>
        <v>MH150-400</v>
      </c>
    </row>
    <row r="87" spans="1:11">
      <c r="A87" s="1" t="s">
        <v>83</v>
      </c>
      <c r="B87" s="3" t="str">
        <f>REPLACE('Light Load'!B92,8,1,"M")</f>
        <v>9-2418-M</v>
      </c>
      <c r="C87" s="3" t="str">
        <f t="shared" si="2"/>
        <v>9-2418-21</v>
      </c>
      <c r="D87" s="10" t="str">
        <f>REPLACE('Light Load'!D92,3,1,4)</f>
        <v>104-718</v>
      </c>
      <c r="E87" s="10" t="str">
        <f>REPLACE('Light Load'!E92,3,1,"MH")</f>
        <v>15MH45</v>
      </c>
      <c r="F87" s="10" t="str">
        <f>REPLACE('Light Load'!F92,1,1,"MHC")</f>
        <v>MHC-54</v>
      </c>
      <c r="G87" s="3" t="str">
        <f>REPLACE('Light Load'!G92,3,1,4)</f>
        <v>304718D</v>
      </c>
      <c r="H87" s="10" t="str">
        <f>REPLACE('Light Load'!H92,2,1,"HP")</f>
        <v>MHP-69</v>
      </c>
      <c r="I87" s="10" t="str">
        <f>REPLACE('Light Load'!I92,3,1,2)</f>
        <v>342-2418</v>
      </c>
      <c r="J87" s="10" t="str">
        <f t="shared" si="3"/>
        <v>9-2418-2</v>
      </c>
      <c r="K87" s="10" t="str">
        <f>REPLACE('Light Load'!K92,1,1,"MH")</f>
        <v>MH150-450</v>
      </c>
    </row>
    <row r="88" spans="1:11">
      <c r="A88" s="1" t="s">
        <v>84</v>
      </c>
      <c r="B88" s="3" t="str">
        <f>REPLACE('Light Load'!B93,8,1,"M")</f>
        <v>9-2420-M</v>
      </c>
      <c r="C88" s="3" t="str">
        <f t="shared" si="2"/>
        <v>9-2420-21</v>
      </c>
      <c r="D88" s="10" t="str">
        <f>REPLACE('Light Load'!D93,3,1,4)</f>
        <v>104-720</v>
      </c>
      <c r="E88" s="10" t="str">
        <f>REPLACE('Light Load'!E93,3,1,"MH")</f>
        <v>15MH50</v>
      </c>
      <c r="F88" s="10" t="str">
        <f>REPLACE('Light Load'!F93,1,1,"MHC")</f>
        <v>MHC-55</v>
      </c>
      <c r="G88" s="3" t="str">
        <f>REPLACE('Light Load'!G93,3,1,4)</f>
        <v>304720D</v>
      </c>
      <c r="H88" s="10" t="str">
        <f>REPLACE('Light Load'!H93,2,1,"HP")</f>
        <v>MHP-610</v>
      </c>
      <c r="I88" s="10" t="str">
        <f>REPLACE('Light Load'!I93,3,1,2)</f>
        <v>342-2420</v>
      </c>
      <c r="J88" s="10" t="str">
        <f t="shared" si="3"/>
        <v>9-2420-2</v>
      </c>
      <c r="K88" s="10" t="str">
        <f>REPLACE('Light Load'!K93,1,1,"MH")</f>
        <v>MH150-500</v>
      </c>
    </row>
    <row r="89" spans="1:11">
      <c r="A89" s="1" t="s">
        <v>85</v>
      </c>
      <c r="B89" s="3" t="str">
        <f>REPLACE('Light Load'!B94,8,1,"M")</f>
        <v>9-2422-M</v>
      </c>
      <c r="C89" s="3" t="str">
        <f t="shared" si="2"/>
        <v>9-2422-21</v>
      </c>
      <c r="D89" s="10" t="str">
        <f>REPLACE('Light Load'!D94,3,1,4)</f>
        <v>104-722</v>
      </c>
      <c r="E89" s="10" t="str">
        <f>REPLACE('Light Load'!E94,3,1,"MH")</f>
        <v>15MH55</v>
      </c>
      <c r="F89" s="10" t="str">
        <f>REPLACE('Light Load'!F94,1,1,"MHC")</f>
        <v>MHC-55A</v>
      </c>
      <c r="G89" s="3" t="str">
        <f>REPLACE('Light Load'!G94,3,1,4)</f>
        <v>304722D</v>
      </c>
      <c r="H89" s="10" t="str">
        <f>REPLACE('Light Load'!H94,2,1,"HP")</f>
        <v>MHP-611</v>
      </c>
      <c r="I89" s="10" t="str">
        <f>REPLACE('Light Load'!I94,3,1,2)</f>
        <v>342-2422</v>
      </c>
      <c r="J89" s="10" t="str">
        <f t="shared" si="3"/>
        <v>9-2422-2</v>
      </c>
      <c r="K89" s="10" t="str">
        <f>REPLACE('Light Load'!K94,1,1,"MH")</f>
        <v>MH150-550</v>
      </c>
    </row>
    <row r="90" spans="1:11">
      <c r="A90" s="1" t="s">
        <v>86</v>
      </c>
      <c r="B90" s="3" t="str">
        <f>REPLACE('Light Load'!B95,8,1,"M")</f>
        <v>9-2424-M</v>
      </c>
      <c r="C90" s="3" t="str">
        <f t="shared" si="2"/>
        <v>9-2424-21</v>
      </c>
      <c r="D90" s="10" t="str">
        <f>REPLACE('Light Load'!D95,3,1,4)</f>
        <v>104-724</v>
      </c>
      <c r="E90" s="10" t="str">
        <f>REPLACE('Light Load'!E95,3,1,"MH")</f>
        <v>15MH60</v>
      </c>
      <c r="F90" s="10" t="str">
        <f>REPLACE('Light Load'!F95,1,1,"MHC")</f>
        <v>MHC-56</v>
      </c>
      <c r="G90" s="3" t="str">
        <f>REPLACE('Light Load'!G95,3,1,4)</f>
        <v>304724D</v>
      </c>
      <c r="H90" s="10" t="str">
        <f>REPLACE('Light Load'!H95,2,1,"HP")</f>
        <v>MHP-612</v>
      </c>
      <c r="I90" s="10" t="str">
        <f>REPLACE('Light Load'!I95,3,1,2)</f>
        <v>342-2424</v>
      </c>
      <c r="J90" s="10" t="str">
        <f t="shared" si="3"/>
        <v>9-2424-2</v>
      </c>
      <c r="K90" s="10" t="str">
        <f>REPLACE('Light Load'!K95,1,1,"MH")</f>
        <v>MH150-600</v>
      </c>
    </row>
    <row r="91" spans="1:11">
      <c r="A91" s="1" t="s">
        <v>87</v>
      </c>
      <c r="B91" s="3" t="str">
        <f>REPLACE('Light Load'!B96,8,1,"M")</f>
        <v>9-2428-M</v>
      </c>
      <c r="C91" s="3" t="str">
        <f t="shared" si="2"/>
        <v>9-2428-21</v>
      </c>
      <c r="D91" s="10" t="str">
        <f>REPLACE('Light Load'!D96,3,1,4)</f>
        <v>104-728</v>
      </c>
      <c r="E91" s="10" t="str">
        <f>REPLACE('Light Load'!E96,3,1,"MH")</f>
        <v>15MH70</v>
      </c>
      <c r="F91" s="10" t="str">
        <f>REPLACE('Light Load'!F96,1,1,"MHC")</f>
        <v>MHC-56A</v>
      </c>
      <c r="G91" s="3" t="str">
        <f>REPLACE('Light Load'!G96,3,1,4)</f>
        <v>304728D</v>
      </c>
      <c r="H91" s="10" t="str">
        <f>REPLACE('Light Load'!H96,2,1,"HP")</f>
        <v>MHP-614</v>
      </c>
      <c r="I91" s="10" t="str">
        <f>REPLACE('Light Load'!I96,3,1,2)</f>
        <v>342-2428</v>
      </c>
      <c r="J91" s="10" t="str">
        <f t="shared" si="3"/>
        <v>9-2428-2</v>
      </c>
      <c r="K91" s="10" t="str">
        <f>REPLACE('Light Load'!K96,1,1,"MH")</f>
        <v>MH150-700</v>
      </c>
    </row>
    <row r="92" spans="1:11">
      <c r="A92" s="1" t="s">
        <v>88</v>
      </c>
      <c r="B92" s="3" t="str">
        <f>REPLACE('Light Load'!B97,8,1,"M")</f>
        <v>9-2432-M</v>
      </c>
      <c r="C92" s="3" t="str">
        <f t="shared" si="2"/>
        <v>9-2432-21</v>
      </c>
      <c r="D92" s="10" t="str">
        <f>REPLACE('Light Load'!D97,3,1,4)</f>
        <v>104-732</v>
      </c>
      <c r="E92" s="10" t="str">
        <f>REPLACE('Light Load'!E97,3,1,"MH")</f>
        <v>15MH80</v>
      </c>
      <c r="F92" s="10" t="str">
        <f>REPLACE('Light Load'!F97,1,1,"MHC")</f>
        <v>MHC-57</v>
      </c>
      <c r="G92" s="3" t="str">
        <f>REPLACE('Light Load'!G97,3,1,4)</f>
        <v>304732D</v>
      </c>
      <c r="H92" s="10" t="str">
        <f>REPLACE('Light Load'!H97,2,1,"HP")</f>
        <v>MHP-616</v>
      </c>
      <c r="I92" s="10" t="str">
        <f>REPLACE('Light Load'!I97,3,1,2)</f>
        <v>342-2432</v>
      </c>
      <c r="J92" s="10" t="str">
        <f t="shared" si="3"/>
        <v>9-2432-2</v>
      </c>
      <c r="K92" s="10" t="str">
        <f>REPLACE('Light Load'!K97,1,1,"MH")</f>
        <v>MH150-800</v>
      </c>
    </row>
    <row r="93" spans="1:11">
      <c r="A93" s="1" t="s">
        <v>89</v>
      </c>
      <c r="B93" s="3" t="str">
        <f>REPLACE('Light Load'!B98,8,1,"M")</f>
        <v>9-2440-M</v>
      </c>
      <c r="C93" s="3" t="str">
        <f t="shared" si="2"/>
        <v>9-2440-21</v>
      </c>
      <c r="D93" s="10" t="str">
        <f>REPLACE('Light Load'!D98,3,1,4)</f>
        <v>104-740</v>
      </c>
      <c r="E93" s="10" t="str">
        <f>REPLACE('Light Load'!E98,3,1,"MH")</f>
        <v>15MH100</v>
      </c>
      <c r="F93" s="10" t="str">
        <f>REPLACE('Light Load'!F98,1,1,"MHC")</f>
        <v>MHC-58</v>
      </c>
      <c r="G93" s="3" t="str">
        <f>REPLACE('Light Load'!G98,3,1,4)</f>
        <v>304740D</v>
      </c>
      <c r="H93" s="10" t="str">
        <f>REPLACE('Light Load'!H98,2,1,"HP")</f>
        <v>MHP-620</v>
      </c>
      <c r="I93" s="10" t="str">
        <f>REPLACE('Light Load'!I98,3,1,2)</f>
        <v>342-2440</v>
      </c>
      <c r="J93" s="10" t="str">
        <f t="shared" si="3"/>
        <v>9-2440-2</v>
      </c>
      <c r="K93" s="10" t="str">
        <f>REPLACE('Light Load'!K98,1,1,"MH")</f>
        <v>MH150-1000</v>
      </c>
    </row>
    <row r="94" spans="1:11">
      <c r="A94" s="1" t="s">
        <v>90</v>
      </c>
      <c r="B94" s="3" t="str">
        <f>REPLACE('Light Load'!B99,8,1,"M")</f>
        <v>9-2448-M</v>
      </c>
      <c r="C94" s="3" t="str">
        <f t="shared" si="2"/>
        <v>9-2448-21</v>
      </c>
      <c r="D94" s="10" t="str">
        <f>REPLACE('Light Load'!D99,3,1,4)</f>
        <v>104-748</v>
      </c>
      <c r="E94" s="10" t="str">
        <f>REPLACE('Light Load'!E99,3,1,"MH")</f>
        <v>15MH120</v>
      </c>
      <c r="F94" s="10" t="str">
        <f>REPLACE('Light Load'!F99,1,1,"MHC")</f>
        <v>MHC-58A</v>
      </c>
      <c r="G94" s="3" t="str">
        <f>REPLACE('Light Load'!G99,3,1,4)</f>
        <v>304748D</v>
      </c>
      <c r="H94" s="10" t="str">
        <f>REPLACE('Light Load'!H99,2,1,"HP")</f>
        <v>MHP-624</v>
      </c>
      <c r="I94" s="10" t="str">
        <f>REPLACE('Light Load'!I99,3,1,2)</f>
        <v>342-2448</v>
      </c>
      <c r="J94" s="10" t="str">
        <f t="shared" si="3"/>
        <v>9-2448-2</v>
      </c>
      <c r="K94" s="10" t="str">
        <f>REPLACE('Light Load'!K99,1,1,"MH")</f>
        <v>MH150-1200</v>
      </c>
    </row>
    <row r="95" spans="1:11">
      <c r="A95" s="1"/>
    </row>
    <row r="96" spans="1:11">
      <c r="A96" s="1" t="s">
        <v>91</v>
      </c>
      <c r="B96" s="3" t="str">
        <f>REPLACE('Light Load'!B101,8,1,"M")</f>
        <v>9-3210-M</v>
      </c>
      <c r="C96" s="3" t="str">
        <f t="shared" si="2"/>
        <v>9-3210-21</v>
      </c>
      <c r="D96" s="10" t="str">
        <f>REPLACE('Light Load'!D101,3,1,4)</f>
        <v>104-810</v>
      </c>
      <c r="E96" s="10" t="str">
        <f>REPLACE('Light Load'!E101,3,1,"MH")</f>
        <v>20MH25</v>
      </c>
      <c r="F96" s="10" t="str">
        <f>REPLACE('Light Load'!F101,1,1,"MHC")</f>
        <v>MHC-70</v>
      </c>
      <c r="G96" s="3" t="str">
        <f>REPLACE('Light Load'!G101,3,1,4)</f>
        <v>304810D</v>
      </c>
      <c r="H96" s="10" t="str">
        <f>REPLACE('Light Load'!H101,2,1,"HP")</f>
        <v>MHP-85</v>
      </c>
      <c r="I96" s="10" t="str">
        <f>REPLACE('Light Load'!I101,3,1,2)</f>
        <v>342-3210</v>
      </c>
      <c r="J96" s="10" t="str">
        <f t="shared" si="3"/>
        <v>9-3210-2</v>
      </c>
      <c r="K96" s="10" t="str">
        <f>REPLACE('Light Load'!K101,1,1,"MH")</f>
        <v>MH200-250</v>
      </c>
    </row>
    <row r="97" spans="1:11">
      <c r="A97" s="1" t="s">
        <v>92</v>
      </c>
      <c r="B97" s="3" t="str">
        <f>REPLACE('Light Load'!B102,8,1,"M")</f>
        <v>9-3212-M</v>
      </c>
      <c r="C97" s="3" t="str">
        <f t="shared" si="2"/>
        <v>9-3212-21</v>
      </c>
      <c r="D97" s="10" t="str">
        <f>REPLACE('Light Load'!D102,3,1,4)</f>
        <v>104-812</v>
      </c>
      <c r="E97" s="10" t="str">
        <f>REPLACE('Light Load'!E102,3,1,"MH")</f>
        <v>20MH30</v>
      </c>
      <c r="F97" s="10" t="str">
        <f>REPLACE('Light Load'!F102,1,1,"MHC")</f>
        <v>MHC-71</v>
      </c>
      <c r="G97" s="3" t="str">
        <f>REPLACE('Light Load'!G102,3,1,4)</f>
        <v>304812D</v>
      </c>
      <c r="H97" s="10" t="str">
        <f>REPLACE('Light Load'!H102,2,1,"HP")</f>
        <v>MHP-86</v>
      </c>
      <c r="I97" s="10" t="str">
        <f>REPLACE('Light Load'!I102,3,1,2)</f>
        <v>342-3212</v>
      </c>
      <c r="J97" s="10" t="str">
        <f t="shared" si="3"/>
        <v>9-3212-2</v>
      </c>
      <c r="K97" s="10" t="str">
        <f>REPLACE('Light Load'!K102,1,1,"MH")</f>
        <v>MH200-300</v>
      </c>
    </row>
    <row r="98" spans="1:11">
      <c r="A98" s="1" t="s">
        <v>93</v>
      </c>
      <c r="B98" s="3" t="str">
        <f>REPLACE('Light Load'!B103,8,1,"M")</f>
        <v>9-3214-M</v>
      </c>
      <c r="C98" s="3" t="str">
        <f t="shared" si="2"/>
        <v>9-3214-21</v>
      </c>
      <c r="D98" s="10" t="str">
        <f>REPLACE('Light Load'!D103,3,1,4)</f>
        <v>104-814</v>
      </c>
      <c r="E98" s="10" t="str">
        <f>REPLACE('Light Load'!E103,3,1,"MH")</f>
        <v>20MH35</v>
      </c>
      <c r="F98" s="10" t="str">
        <f>REPLACE('Light Load'!F103,1,1,"MHC")</f>
        <v>MHC-72</v>
      </c>
      <c r="G98" s="3" t="str">
        <f>REPLACE('Light Load'!G103,3,1,4)</f>
        <v>304814D</v>
      </c>
      <c r="H98" s="10" t="str">
        <f>REPLACE('Light Load'!H103,2,1,"HP")</f>
        <v>MHP-87</v>
      </c>
      <c r="I98" s="10" t="str">
        <f>REPLACE('Light Load'!I103,3,1,2)</f>
        <v>342-3214</v>
      </c>
      <c r="J98" s="10" t="str">
        <f t="shared" si="3"/>
        <v>9-3214-2</v>
      </c>
      <c r="K98" s="10" t="str">
        <f>REPLACE('Light Load'!K103,1,1,"MH")</f>
        <v>MH200-350</v>
      </c>
    </row>
    <row r="99" spans="1:11">
      <c r="A99" s="1" t="s">
        <v>94</v>
      </c>
      <c r="B99" s="3" t="str">
        <f>REPLACE('Light Load'!B104,8,1,"M")</f>
        <v>9-3216-M</v>
      </c>
      <c r="C99" s="3" t="str">
        <f t="shared" si="2"/>
        <v>9-3216-21</v>
      </c>
      <c r="D99" s="10" t="str">
        <f>REPLACE('Light Load'!D104,3,1,4)</f>
        <v>104-816</v>
      </c>
      <c r="E99" s="10" t="str">
        <f>REPLACE('Light Load'!E104,3,1,"MH")</f>
        <v>20MH40</v>
      </c>
      <c r="F99" s="10" t="str">
        <f>REPLACE('Light Load'!F104,1,1,"MHC")</f>
        <v>MHC-73</v>
      </c>
      <c r="G99" s="3" t="str">
        <f>REPLACE('Light Load'!G104,3,1,4)</f>
        <v>304816D</v>
      </c>
      <c r="H99" s="10" t="str">
        <f>REPLACE('Light Load'!H104,2,1,"HP")</f>
        <v>MHP-88</v>
      </c>
      <c r="I99" s="10" t="str">
        <f>REPLACE('Light Load'!I104,3,1,2)</f>
        <v>342-3216</v>
      </c>
      <c r="J99" s="10" t="str">
        <f t="shared" si="3"/>
        <v>9-3216-2</v>
      </c>
      <c r="K99" s="10" t="str">
        <f>REPLACE('Light Load'!K104,1,1,"MH")</f>
        <v>MH200-400</v>
      </c>
    </row>
    <row r="100" spans="1:11">
      <c r="A100" s="1" t="s">
        <v>95</v>
      </c>
      <c r="B100" s="3" t="str">
        <f>REPLACE('Light Load'!B105,8,1,"M")</f>
        <v>9-3218-M</v>
      </c>
      <c r="C100" s="3" t="str">
        <f t="shared" si="2"/>
        <v>9-3218-21</v>
      </c>
      <c r="D100" s="10" t="str">
        <f>REPLACE('Light Load'!D105,3,1,4)</f>
        <v>104-818</v>
      </c>
      <c r="E100" s="10" t="str">
        <f>REPLACE('Light Load'!E105,3,1,"MH")</f>
        <v>20MH45</v>
      </c>
      <c r="F100" s="10" t="str">
        <f>REPLACE('Light Load'!F105,1,1,"MHC")</f>
        <v>MHC-74</v>
      </c>
      <c r="G100" s="3" t="str">
        <f>REPLACE('Light Load'!G105,3,1,4)</f>
        <v>304818D</v>
      </c>
      <c r="H100" s="10" t="str">
        <f>REPLACE('Light Load'!H105,2,1,"HP")</f>
        <v>MHP-89</v>
      </c>
      <c r="I100" s="10" t="str">
        <f>REPLACE('Light Load'!I105,3,1,2)</f>
        <v>342-3218</v>
      </c>
      <c r="J100" s="10" t="str">
        <f t="shared" si="3"/>
        <v>9-3218-2</v>
      </c>
      <c r="K100" s="10" t="str">
        <f>REPLACE('Light Load'!K105,1,1,"MH")</f>
        <v>MH200-450</v>
      </c>
    </row>
    <row r="101" spans="1:11">
      <c r="A101" s="1" t="s">
        <v>96</v>
      </c>
      <c r="B101" s="3" t="str">
        <f>REPLACE('Light Load'!B106,8,1,"M")</f>
        <v>9-3220-M</v>
      </c>
      <c r="C101" s="3" t="str">
        <f t="shared" si="2"/>
        <v>9-3220-21</v>
      </c>
      <c r="D101" s="10" t="str">
        <f>REPLACE('Light Load'!D106,3,1,4)</f>
        <v>104-820</v>
      </c>
      <c r="E101" s="10" t="str">
        <f>REPLACE('Light Load'!E106,3,1,"MH")</f>
        <v>20MH50</v>
      </c>
      <c r="F101" s="10" t="str">
        <f>REPLACE('Light Load'!F106,1,1,"MHC")</f>
        <v>MHC-75</v>
      </c>
      <c r="G101" s="3" t="str">
        <f>REPLACE('Light Load'!G106,3,1,4)</f>
        <v>304820D</v>
      </c>
      <c r="H101" s="10" t="str">
        <f>REPLACE('Light Load'!H106,2,1,"HP")</f>
        <v>MHP-810</v>
      </c>
      <c r="I101" s="10" t="str">
        <f>REPLACE('Light Load'!I106,3,1,2)</f>
        <v>342-3220</v>
      </c>
      <c r="J101" s="10" t="str">
        <f t="shared" si="3"/>
        <v>9-3220-2</v>
      </c>
      <c r="K101" s="10" t="str">
        <f>REPLACE('Light Load'!K106,1,1,"MH")</f>
        <v>MH200-500</v>
      </c>
    </row>
    <row r="102" spans="1:11">
      <c r="A102" s="1" t="s">
        <v>97</v>
      </c>
      <c r="B102" s="3" t="str">
        <f>REPLACE('Light Load'!B107,8,1,"M")</f>
        <v>9-3222-M</v>
      </c>
      <c r="C102" s="3" t="str">
        <f t="shared" si="2"/>
        <v>9-3222-21</v>
      </c>
      <c r="D102" s="10" t="str">
        <f>REPLACE('Light Load'!D107,3,1,4)</f>
        <v>104-822</v>
      </c>
      <c r="E102" s="10" t="str">
        <f>REPLACE('Light Load'!E107,3,1,"MH")</f>
        <v>20MH55</v>
      </c>
      <c r="F102" s="10" t="str">
        <f>REPLACE('Light Load'!F107,1,1,"MHC")</f>
        <v>MHC-76</v>
      </c>
      <c r="G102" s="3" t="str">
        <f>REPLACE('Light Load'!G107,3,1,4)</f>
        <v>304822D</v>
      </c>
      <c r="H102" s="10" t="str">
        <f>REPLACE('Light Load'!H107,2,1,"HP")</f>
        <v>MHP-811</v>
      </c>
      <c r="I102" s="10" t="str">
        <f>REPLACE('Light Load'!I107,3,1,2)</f>
        <v>342-3222</v>
      </c>
      <c r="J102" s="10" t="str">
        <f t="shared" si="3"/>
        <v>9-3222-2</v>
      </c>
      <c r="K102" s="10" t="str">
        <f>REPLACE('Light Load'!K107,1,1,"MH")</f>
        <v>MH200-550</v>
      </c>
    </row>
    <row r="103" spans="1:11">
      <c r="A103" s="1" t="s">
        <v>98</v>
      </c>
      <c r="B103" s="3" t="str">
        <f>REPLACE('Light Load'!B108,8,1,"M")</f>
        <v>9-3224-M</v>
      </c>
      <c r="C103" s="3" t="str">
        <f t="shared" si="2"/>
        <v>9-3224-21</v>
      </c>
      <c r="D103" s="10" t="str">
        <f>REPLACE('Light Load'!D108,3,1,4)</f>
        <v>104-824</v>
      </c>
      <c r="E103" s="10" t="str">
        <f>REPLACE('Light Load'!E108,3,1,"MH")</f>
        <v>20MH60</v>
      </c>
      <c r="F103" s="10" t="str">
        <f>REPLACE('Light Load'!F108,1,1,"MHC")</f>
        <v>MHC-77</v>
      </c>
      <c r="G103" s="3" t="str">
        <f>REPLACE('Light Load'!G108,3,1,4)</f>
        <v>304824D</v>
      </c>
      <c r="H103" s="10" t="str">
        <f>REPLACE('Light Load'!H108,2,1,"HP")</f>
        <v>MHP-812</v>
      </c>
      <c r="I103" s="10" t="str">
        <f>REPLACE('Light Load'!I108,3,1,2)</f>
        <v>342-3224</v>
      </c>
      <c r="J103" s="10" t="str">
        <f t="shared" si="3"/>
        <v>9-3224-2</v>
      </c>
      <c r="K103" s="10" t="str">
        <f>REPLACE('Light Load'!K108,1,1,"MH")</f>
        <v>MH200-600</v>
      </c>
    </row>
    <row r="104" spans="1:11">
      <c r="A104" s="1" t="s">
        <v>99</v>
      </c>
      <c r="B104" s="3" t="str">
        <f>REPLACE('Light Load'!B109,8,1,"M")</f>
        <v>9-3228-M</v>
      </c>
      <c r="C104" s="3" t="str">
        <f t="shared" si="2"/>
        <v>9-3228-21</v>
      </c>
      <c r="D104" s="10" t="str">
        <f>REPLACE('Light Load'!D109,3,1,4)</f>
        <v>104-828</v>
      </c>
      <c r="E104" s="10" t="str">
        <f>REPLACE('Light Load'!E109,3,1,"MH")</f>
        <v>20MH70</v>
      </c>
      <c r="F104" s="10" t="str">
        <f>REPLACE('Light Load'!F109,1,1,"MHC")</f>
        <v>MHC-79</v>
      </c>
      <c r="G104" s="3" t="str">
        <f>REPLACE('Light Load'!G109,3,1,4)</f>
        <v>304828D</v>
      </c>
      <c r="H104" s="10" t="str">
        <f>REPLACE('Light Load'!H109,2,1,"HP")</f>
        <v>MHP-814</v>
      </c>
      <c r="I104" s="10" t="str">
        <f>REPLACE('Light Load'!I109,3,1,2)</f>
        <v>342-3228</v>
      </c>
      <c r="J104" s="10" t="str">
        <f t="shared" si="3"/>
        <v>9-3228-2</v>
      </c>
      <c r="K104" s="10" t="str">
        <f>REPLACE('Light Load'!K109,1,1,"MH")</f>
        <v>MH200-700</v>
      </c>
    </row>
    <row r="105" spans="1:11">
      <c r="A105" s="1" t="s">
        <v>100</v>
      </c>
      <c r="B105" s="3" t="str">
        <f>REPLACE('Light Load'!B110,8,1,"M")</f>
        <v>9-3232-M</v>
      </c>
      <c r="C105" s="3" t="str">
        <f t="shared" si="2"/>
        <v>9-3232-21</v>
      </c>
      <c r="D105" s="10" t="str">
        <f>REPLACE('Light Load'!D110,3,1,4)</f>
        <v>104-832</v>
      </c>
      <c r="E105" s="10" t="str">
        <f>REPLACE('Light Load'!E110,3,1,"MH")</f>
        <v>20MH80</v>
      </c>
      <c r="F105" s="10" t="str">
        <f>REPLACE('Light Load'!F110,1,1,"MHC")</f>
        <v>MHC-80</v>
      </c>
      <c r="G105" s="3" t="str">
        <f>REPLACE('Light Load'!G110,3,1,4)</f>
        <v>304832D</v>
      </c>
      <c r="H105" s="10" t="str">
        <f>REPLACE('Light Load'!H110,2,1,"HP")</f>
        <v>MHP-816</v>
      </c>
      <c r="I105" s="10" t="str">
        <f>REPLACE('Light Load'!I110,3,1,2)</f>
        <v>342-3232</v>
      </c>
      <c r="J105" s="10" t="str">
        <f t="shared" si="3"/>
        <v>9-3232-2</v>
      </c>
      <c r="K105" s="10" t="str">
        <f>REPLACE('Light Load'!K110,1,1,"MH")</f>
        <v>MH200-800</v>
      </c>
    </row>
    <row r="106" spans="1:11">
      <c r="A106" s="1" t="s">
        <v>101</v>
      </c>
      <c r="B106" s="3" t="str">
        <f>REPLACE('Light Load'!B111,8,1,"M")</f>
        <v>9-3240-M</v>
      </c>
      <c r="C106" s="3" t="str">
        <f t="shared" si="2"/>
        <v>9-3240-21</v>
      </c>
      <c r="D106" s="10" t="str">
        <f>REPLACE('Light Load'!D111,3,1,4)</f>
        <v>104-840</v>
      </c>
      <c r="E106" s="10" t="str">
        <f>REPLACE('Light Load'!E111,3,1,"MH")</f>
        <v>20MH100</v>
      </c>
      <c r="F106" s="10" t="str">
        <f>REPLACE('Light Load'!F111,1,1,"MHC")</f>
        <v>MHC-82</v>
      </c>
      <c r="G106" s="3" t="str">
        <f>REPLACE('Light Load'!G111,3,1,4)</f>
        <v>304840D</v>
      </c>
      <c r="H106" s="10" t="str">
        <f>REPLACE('Light Load'!H111,2,1,"HP")</f>
        <v>MHP-820</v>
      </c>
      <c r="I106" s="10" t="str">
        <f>REPLACE('Light Load'!I111,3,1,2)</f>
        <v>342-3240</v>
      </c>
      <c r="J106" s="10" t="str">
        <f t="shared" si="3"/>
        <v>9-3240-2</v>
      </c>
      <c r="K106" s="10" t="str">
        <f>REPLACE('Light Load'!K111,1,1,"MH")</f>
        <v>MH200-1000</v>
      </c>
    </row>
    <row r="107" spans="1:11">
      <c r="A107" s="1" t="s">
        <v>102</v>
      </c>
      <c r="B107" s="3" t="str">
        <f>REPLACE('Light Load'!B112,8,1,"M")</f>
        <v>9-3248-M</v>
      </c>
      <c r="C107" s="3" t="str">
        <f>REPLACE(B107,8,2,21)</f>
        <v>9-3248-21</v>
      </c>
      <c r="D107" s="10" t="str">
        <f>REPLACE('Light Load'!D112,3,1,4)</f>
        <v>104-848</v>
      </c>
      <c r="E107" s="10" t="str">
        <f>REPLACE('Light Load'!E112,3,1,"MH")</f>
        <v>20MH120</v>
      </c>
      <c r="F107" s="10" t="str">
        <f>REPLACE('Light Load'!F112,1,1,"MHC")</f>
        <v>MHC-83</v>
      </c>
      <c r="G107" s="3" t="str">
        <f>REPLACE('Light Load'!G112,3,1,4)</f>
        <v>304848D</v>
      </c>
      <c r="H107" s="10" t="str">
        <f>REPLACE('Light Load'!H112,2,1,"HP")</f>
        <v>MHP-824</v>
      </c>
      <c r="I107" s="10" t="str">
        <f>REPLACE('Light Load'!I112,3,1,2)</f>
        <v>342-3248</v>
      </c>
      <c r="J107" s="10" t="str">
        <f t="shared" si="3"/>
        <v>9-3248-2</v>
      </c>
      <c r="K107" s="10" t="str">
        <f>REPLACE('Light Load'!K112,1,1,"MH")</f>
        <v>MH200-1200</v>
      </c>
    </row>
  </sheetData>
  <printOptions gridLines="1"/>
  <pageMargins left="0.25" right="0.25" top="0.75" bottom="0.75" header="0.3" footer="0.3"/>
  <pageSetup orientation="landscape" r:id="rId1"/>
  <headerFooter>
    <oddHeader>&amp;L&amp;A&amp;C&amp;F&amp;R&amp;D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06"/>
  <sheetViews>
    <sheetView topLeftCell="A88" workbookViewId="0">
      <selection activeCell="B1" sqref="B1"/>
    </sheetView>
  </sheetViews>
  <sheetFormatPr defaultColWidth="8.85546875" defaultRowHeight="12"/>
  <cols>
    <col min="1" max="1" width="10.42578125" style="8" bestFit="1" customWidth="1"/>
    <col min="2" max="2" width="12.42578125" style="10" customWidth="1"/>
    <col min="3" max="3" width="8.140625" style="10" bestFit="1" customWidth="1"/>
    <col min="4" max="6" width="9.28515625" style="12" customWidth="1"/>
    <col min="7" max="7" width="9.28515625" style="10" customWidth="1"/>
    <col min="8" max="11" width="9.28515625" style="12" customWidth="1"/>
    <col min="12" max="12" width="1.7109375" style="8" customWidth="1"/>
    <col min="13" max="16384" width="8.85546875" style="8"/>
  </cols>
  <sheetData>
    <row r="1" spans="1:11" s="7" customFormat="1" ht="36">
      <c r="A1" s="4" t="s">
        <v>1044</v>
      </c>
      <c r="B1" s="9" t="s">
        <v>1046</v>
      </c>
      <c r="C1" s="9" t="s">
        <v>103</v>
      </c>
      <c r="D1" s="11" t="s">
        <v>104</v>
      </c>
      <c r="E1" s="11" t="s">
        <v>107</v>
      </c>
      <c r="F1" s="11" t="s">
        <v>108</v>
      </c>
      <c r="G1" s="9" t="s">
        <v>109</v>
      </c>
      <c r="H1" s="11" t="s">
        <v>110</v>
      </c>
      <c r="I1" s="11" t="s">
        <v>111</v>
      </c>
      <c r="J1" s="11" t="s">
        <v>112</v>
      </c>
      <c r="K1" s="11" t="s">
        <v>113</v>
      </c>
    </row>
    <row r="2" spans="1:11" s="7" customFormat="1" ht="12" customHeight="1">
      <c r="A2" s="4" t="s">
        <v>1045</v>
      </c>
      <c r="B2" s="9" t="s">
        <v>1036</v>
      </c>
      <c r="C2" s="9" t="s">
        <v>1036</v>
      </c>
      <c r="D2" s="11" t="s">
        <v>1040</v>
      </c>
      <c r="E2" s="11" t="s">
        <v>1040</v>
      </c>
      <c r="F2" s="11" t="s">
        <v>1040</v>
      </c>
      <c r="G2" s="9" t="s">
        <v>1036</v>
      </c>
      <c r="H2" s="11" t="s">
        <v>1040</v>
      </c>
      <c r="I2" s="11" t="s">
        <v>1040</v>
      </c>
      <c r="J2" s="11" t="s">
        <v>1040</v>
      </c>
      <c r="K2" s="11" t="s">
        <v>1043</v>
      </c>
    </row>
    <row r="3" spans="1:11">
      <c r="A3" s="1" t="s">
        <v>0</v>
      </c>
      <c r="B3" s="10" t="str">
        <f>REPLACE('Medium Load'!B3,8,1,"H")</f>
        <v>9-0604-HE</v>
      </c>
      <c r="C3" s="10" t="str">
        <f>REPLACE(B3,8, 2, 26)</f>
        <v>9-0604-26</v>
      </c>
      <c r="D3" s="12" t="str">
        <f>REPLACE('Medium Load'!D3,3,1,5)</f>
        <v>105-104</v>
      </c>
      <c r="E3" s="12" t="str">
        <f>REPLACE('Medium Load'!E3,3,2,"H")</f>
        <v>04H10</v>
      </c>
      <c r="F3" s="12" t="str">
        <f>REPLACE('Medium Load'!F3,1,3,"H")</f>
        <v>H-100</v>
      </c>
      <c r="G3" s="10" t="str">
        <f>REPLACE('Medium Load'!G3,3,1,5)</f>
        <v>305104D</v>
      </c>
      <c r="H3" s="12" t="str">
        <f>REPLACE('Medium Load'!H3,1,2,"H")</f>
        <v>HP-02</v>
      </c>
      <c r="I3" s="12" t="str">
        <f>REPLACE('Medium Load'!I3,3,1,3)</f>
        <v>343-0604</v>
      </c>
      <c r="J3" s="12" t="str">
        <f>REPLACE(B3,8,2,3)</f>
        <v>9-0604-3</v>
      </c>
      <c r="K3" s="12" t="str">
        <f>REPLACE('Medium Load'!K3,1,2,"H")</f>
        <v>H37-100</v>
      </c>
    </row>
    <row r="4" spans="1:11">
      <c r="A4" s="1" t="s">
        <v>1</v>
      </c>
      <c r="B4" s="10" t="str">
        <f>REPLACE('Medium Load'!B4,8,1,"H")</f>
        <v>9-0605-HE</v>
      </c>
      <c r="C4" s="10" t="str">
        <f t="shared" ref="C4:C67" si="0">REPLACE(B4,8, 2, 26)</f>
        <v>9-0605-26</v>
      </c>
      <c r="D4" s="12" t="str">
        <f>REPLACE('Medium Load'!D4,3,1,5)</f>
        <v>105-105</v>
      </c>
      <c r="E4" s="12" t="str">
        <f>REPLACE('Medium Load'!E4,3,2,"H")</f>
        <v>04H12</v>
      </c>
      <c r="F4" s="12" t="str">
        <f>REPLACE('Medium Load'!F4,1,3,"H")</f>
        <v>H-100A</v>
      </c>
      <c r="G4" s="10" t="str">
        <f>REPLACE('Medium Load'!G4,3,1,5)</f>
        <v>305105D</v>
      </c>
      <c r="H4" s="12" t="str">
        <f>REPLACE('Medium Load'!H4,1,2,"H")</f>
        <v>HP-02A</v>
      </c>
      <c r="I4" s="12" t="str">
        <f>REPLACE('Medium Load'!I4,3,1,3)</f>
        <v>343-0605</v>
      </c>
      <c r="J4" s="12" t="str">
        <f t="shared" ref="J4:J67" si="1">REPLACE(B4,8,2,3)</f>
        <v>9-0605-3</v>
      </c>
      <c r="K4" s="12" t="str">
        <f>REPLACE('Medium Load'!K4,1,2,"H")</f>
        <v>H37-125</v>
      </c>
    </row>
    <row r="5" spans="1:11">
      <c r="A5" s="1" t="s">
        <v>2</v>
      </c>
      <c r="B5" s="10" t="str">
        <f>REPLACE('Medium Load'!B5,8,1,"H")</f>
        <v>9-0606-HE</v>
      </c>
      <c r="C5" s="10" t="str">
        <f t="shared" si="0"/>
        <v>9-0606-26</v>
      </c>
      <c r="D5" s="12" t="str">
        <f>REPLACE('Medium Load'!D5,3,1,5)</f>
        <v>105-106</v>
      </c>
      <c r="E5" s="12" t="str">
        <f>REPLACE('Medium Load'!E5,3,2,"H")</f>
        <v>04H15</v>
      </c>
      <c r="F5" s="12" t="str">
        <f>REPLACE('Medium Load'!F5,1,3,"H")</f>
        <v>H-101</v>
      </c>
      <c r="G5" s="10" t="str">
        <f>REPLACE('Medium Load'!G5,3,1,5)</f>
        <v>305106D</v>
      </c>
      <c r="H5" s="12" t="str">
        <f>REPLACE('Medium Load'!H5,1,2,"H")</f>
        <v>HP-03</v>
      </c>
      <c r="I5" s="12" t="str">
        <f>REPLACE('Medium Load'!I5,3,1,3)</f>
        <v>343-0606</v>
      </c>
      <c r="J5" s="12" t="str">
        <f t="shared" si="1"/>
        <v>9-0606-3</v>
      </c>
      <c r="K5" s="12" t="str">
        <f>REPLACE('Medium Load'!K5,1,2,"H")</f>
        <v>H37-150</v>
      </c>
    </row>
    <row r="6" spans="1:11">
      <c r="A6" s="1" t="s">
        <v>4</v>
      </c>
      <c r="B6" s="10" t="str">
        <f>REPLACE('Medium Load'!B6,8,1,"H")</f>
        <v>9-0607-HE</v>
      </c>
      <c r="C6" s="10" t="str">
        <f t="shared" si="0"/>
        <v>9-0607-26</v>
      </c>
      <c r="D6" s="12" t="str">
        <f>REPLACE('Medium Load'!D6,3,1,5)</f>
        <v>105-107</v>
      </c>
      <c r="E6" s="12" t="str">
        <f>REPLACE('Medium Load'!E6,3,2,"H")</f>
        <v>04H17</v>
      </c>
      <c r="F6" s="12" t="str">
        <f>REPLACE('Medium Load'!F6,1,3,"H")</f>
        <v>H-101A</v>
      </c>
      <c r="G6" s="10" t="str">
        <f>REPLACE('Medium Load'!G6,3,1,5)</f>
        <v>305107D</v>
      </c>
      <c r="H6" s="12" t="str">
        <f>REPLACE('Medium Load'!H6,1,2,"H")</f>
        <v>HP-03A</v>
      </c>
      <c r="I6" s="12" t="str">
        <f>REPLACE('Medium Load'!I6,3,1,3)</f>
        <v>343-0607</v>
      </c>
      <c r="J6" s="12" t="str">
        <f t="shared" si="1"/>
        <v>9-0607-3</v>
      </c>
      <c r="K6" s="12" t="str">
        <f>REPLACE('Medium Load'!K6,1,2,"H")</f>
        <v>H37-175</v>
      </c>
    </row>
    <row r="7" spans="1:11">
      <c r="A7" s="1" t="s">
        <v>5</v>
      </c>
      <c r="B7" s="10" t="str">
        <f>REPLACE('Medium Load'!B7,8,1,"H")</f>
        <v>9-0608-HE</v>
      </c>
      <c r="C7" s="10" t="str">
        <f t="shared" si="0"/>
        <v>9-0608-26</v>
      </c>
      <c r="D7" s="12" t="str">
        <f>REPLACE('Medium Load'!D7,3,1,5)</f>
        <v>105-108</v>
      </c>
      <c r="E7" s="12" t="str">
        <f>REPLACE('Medium Load'!E7,3,2,"H")</f>
        <v>04H20</v>
      </c>
      <c r="F7" s="12" t="str">
        <f>REPLACE('Medium Load'!F7,1,3,"H")</f>
        <v>H-102</v>
      </c>
      <c r="G7" s="10" t="str">
        <f>REPLACE('Medium Load'!G7,3,1,5)</f>
        <v>305108D</v>
      </c>
      <c r="H7" s="12" t="str">
        <f>REPLACE('Medium Load'!H7,1,2,"H")</f>
        <v>HP-04</v>
      </c>
      <c r="I7" s="12" t="str">
        <f>REPLACE('Medium Load'!I7,3,1,3)</f>
        <v>343-0608</v>
      </c>
      <c r="J7" s="12" t="str">
        <f t="shared" si="1"/>
        <v>9-0608-3</v>
      </c>
      <c r="K7" s="12" t="str">
        <f>REPLACE('Medium Load'!K7,1,2,"H")</f>
        <v>H37-200</v>
      </c>
    </row>
    <row r="8" spans="1:11">
      <c r="A8" s="1" t="s">
        <v>6</v>
      </c>
      <c r="B8" s="10" t="str">
        <f>REPLACE('Medium Load'!B8,8,1,"H")</f>
        <v>9-0610-HE</v>
      </c>
      <c r="C8" s="10" t="str">
        <f t="shared" si="0"/>
        <v>9-0610-26</v>
      </c>
      <c r="D8" s="12" t="str">
        <f>REPLACE('Medium Load'!D8,3,1,5)</f>
        <v>105-110</v>
      </c>
      <c r="E8" s="12" t="str">
        <f>REPLACE('Medium Load'!E8,3,2,"H")</f>
        <v>04H25</v>
      </c>
      <c r="F8" s="12" t="str">
        <f>REPLACE('Medium Load'!F8,1,3,"H")</f>
        <v>H-103</v>
      </c>
      <c r="G8" s="10" t="str">
        <f>REPLACE('Medium Load'!G8,3,1,5)</f>
        <v>305110D</v>
      </c>
      <c r="H8" s="12" t="str">
        <f>REPLACE('Medium Load'!H8,1,2,"H")</f>
        <v>HP-05</v>
      </c>
      <c r="I8" s="12" t="str">
        <f>REPLACE('Medium Load'!I8,3,1,3)</f>
        <v>343-0610</v>
      </c>
      <c r="J8" s="12" t="str">
        <f t="shared" si="1"/>
        <v>9-0610-3</v>
      </c>
      <c r="K8" s="12" t="str">
        <f>REPLACE('Medium Load'!K8,1,2,"H")</f>
        <v>H37-250</v>
      </c>
    </row>
    <row r="9" spans="1:11">
      <c r="A9" s="1" t="s">
        <v>7</v>
      </c>
      <c r="B9" s="10" t="str">
        <f>REPLACE('Medium Load'!B9,8,1,"H")</f>
        <v>9-0612-HE</v>
      </c>
      <c r="C9" s="10" t="str">
        <f t="shared" si="0"/>
        <v>9-0612-26</v>
      </c>
      <c r="D9" s="12" t="str">
        <f>REPLACE('Medium Load'!D9,3,1,5)</f>
        <v>105-112</v>
      </c>
      <c r="E9" s="12" t="str">
        <f>REPLACE('Medium Load'!E9,3,2,"H")</f>
        <v>04H30</v>
      </c>
      <c r="F9" s="12" t="str">
        <f>REPLACE('Medium Load'!F9,1,3,"H")</f>
        <v>H-104</v>
      </c>
      <c r="G9" s="10" t="str">
        <f>REPLACE('Medium Load'!G9,3,1,5)</f>
        <v>305112D</v>
      </c>
      <c r="H9" s="12" t="str">
        <f>REPLACE('Medium Load'!H9,1,2,"H")</f>
        <v>HP-06</v>
      </c>
      <c r="I9" s="12" t="str">
        <f>REPLACE('Medium Load'!I9,3,1,3)</f>
        <v>343-0612</v>
      </c>
      <c r="J9" s="12" t="str">
        <f t="shared" si="1"/>
        <v>9-0612-3</v>
      </c>
      <c r="K9" s="12" t="str">
        <f>REPLACE('Medium Load'!K9,1,2,"H")</f>
        <v>H37-300</v>
      </c>
    </row>
    <row r="10" spans="1:11">
      <c r="A10" s="1" t="s">
        <v>8</v>
      </c>
      <c r="B10" s="10" t="str">
        <f>REPLACE('Medium Load'!B10,8,1,"H")</f>
        <v>9-0648-HE</v>
      </c>
      <c r="C10" s="10" t="str">
        <f t="shared" si="0"/>
        <v>9-0648-26</v>
      </c>
      <c r="D10" s="12" t="str">
        <f>REPLACE('Medium Load'!D10,3,1,5)</f>
        <v>105-148</v>
      </c>
      <c r="E10" s="12" t="str">
        <f>REPLACE('Medium Load'!E10,3,2,"H")</f>
        <v>04H120</v>
      </c>
      <c r="F10" s="12" t="str">
        <f>REPLACE('Medium Load'!F10,1,3,"H")</f>
        <v>H-105</v>
      </c>
      <c r="G10" s="10" t="str">
        <f>REPLACE('Medium Load'!G10,3,1,5)</f>
        <v>305148D</v>
      </c>
      <c r="H10" s="12" t="str">
        <f>REPLACE('Medium Load'!H10,1,2,"H")</f>
        <v>HP-024</v>
      </c>
      <c r="I10" s="12" t="str">
        <f>REPLACE('Medium Load'!I10,3,1,3)</f>
        <v>343-0648</v>
      </c>
      <c r="J10" s="12" t="str">
        <f t="shared" si="1"/>
        <v>9-0648-3</v>
      </c>
      <c r="K10" s="12" t="str">
        <f>REPLACE('Medium Load'!K10,1,2,"H")</f>
        <v>H37-1200</v>
      </c>
    </row>
    <row r="11" spans="1:11">
      <c r="A11" s="1"/>
    </row>
    <row r="12" spans="1:11">
      <c r="A12" s="1" t="s">
        <v>9</v>
      </c>
      <c r="B12" s="10" t="str">
        <f>REPLACE('Medium Load'!B12,8,1,"H")</f>
        <v>9-0804-HE</v>
      </c>
      <c r="C12" s="10" t="str">
        <f t="shared" si="0"/>
        <v>9-0804-26</v>
      </c>
      <c r="D12" s="12" t="str">
        <f>REPLACE('Medium Load'!D12,3,1,5)</f>
        <v>105-204</v>
      </c>
      <c r="E12" s="12" t="str">
        <f>REPLACE('Medium Load'!E12,3,2,"H")</f>
        <v>05H10</v>
      </c>
      <c r="F12" s="12" t="str">
        <f>REPLACE('Medium Load'!F12,1,3,"H")</f>
        <v>H-110</v>
      </c>
      <c r="G12" s="10" t="str">
        <f>REPLACE('Medium Load'!G12,3,1,5)</f>
        <v>305204D</v>
      </c>
      <c r="H12" s="12" t="str">
        <f>REPLACE('Medium Load'!H12,1,2,"H")</f>
        <v>HP-12</v>
      </c>
      <c r="I12" s="12" t="str">
        <f>REPLACE('Medium Load'!I12,3,1,3)</f>
        <v>343-0804</v>
      </c>
      <c r="J12" s="12" t="str">
        <f t="shared" si="1"/>
        <v>9-0804-3</v>
      </c>
      <c r="K12" s="12" t="str">
        <f>REPLACE('Medium Load'!K12,1,2,"H")</f>
        <v>H50-100</v>
      </c>
    </row>
    <row r="13" spans="1:11">
      <c r="A13" s="1" t="s">
        <v>10</v>
      </c>
      <c r="B13" s="10" t="str">
        <f>REPLACE('Medium Load'!B13,8,1,"H")</f>
        <v>9-0805-HE</v>
      </c>
      <c r="C13" s="10" t="str">
        <f t="shared" si="0"/>
        <v>9-0805-26</v>
      </c>
      <c r="D13" s="12" t="str">
        <f>REPLACE('Medium Load'!D13,3,1,5)</f>
        <v>105-205</v>
      </c>
      <c r="E13" s="12" t="str">
        <f>REPLACE('Medium Load'!E13,3,2,"H")</f>
        <v>05H12</v>
      </c>
      <c r="F13" s="12" t="str">
        <f>REPLACE('Medium Load'!F13,1,3,"H")</f>
        <v>H-110A</v>
      </c>
      <c r="G13" s="10" t="str">
        <f>REPLACE('Medium Load'!G13,3,1,5)</f>
        <v>305205D</v>
      </c>
      <c r="H13" s="12" t="str">
        <f>REPLACE('Medium Load'!H13,1,2,"H")</f>
        <v>HP-12A</v>
      </c>
      <c r="I13" s="12" t="str">
        <f>REPLACE('Medium Load'!I13,3,1,3)</f>
        <v>343-0805</v>
      </c>
      <c r="J13" s="12" t="str">
        <f t="shared" si="1"/>
        <v>9-0805-3</v>
      </c>
      <c r="K13" s="12" t="str">
        <f>REPLACE('Medium Load'!K13,1,2,"H")</f>
        <v>H50-125</v>
      </c>
    </row>
    <row r="14" spans="1:11">
      <c r="A14" s="1" t="s">
        <v>11</v>
      </c>
      <c r="B14" s="10" t="str">
        <f>REPLACE('Medium Load'!B14,8,1,"H")</f>
        <v>9-0806-HE</v>
      </c>
      <c r="C14" s="10" t="str">
        <f t="shared" si="0"/>
        <v>9-0806-26</v>
      </c>
      <c r="D14" s="12" t="str">
        <f>REPLACE('Medium Load'!D14,3,1,5)</f>
        <v>105-206</v>
      </c>
      <c r="E14" s="12" t="str">
        <f>REPLACE('Medium Load'!E14,3,2,"H")</f>
        <v>05H15</v>
      </c>
      <c r="F14" s="12" t="str">
        <f>REPLACE('Medium Load'!F14,1,3,"H")</f>
        <v>H-111</v>
      </c>
      <c r="G14" s="10" t="str">
        <f>REPLACE('Medium Load'!G14,3,1,5)</f>
        <v>305206D</v>
      </c>
      <c r="H14" s="12" t="str">
        <f>REPLACE('Medium Load'!H14,1,2,"H")</f>
        <v>HP-13</v>
      </c>
      <c r="I14" s="12" t="str">
        <f>REPLACE('Medium Load'!I14,3,1,3)</f>
        <v>343-0806</v>
      </c>
      <c r="J14" s="12" t="str">
        <f t="shared" si="1"/>
        <v>9-0806-3</v>
      </c>
      <c r="K14" s="12" t="str">
        <f>REPLACE('Medium Load'!K14,1,2,"H")</f>
        <v>H50-150</v>
      </c>
    </row>
    <row r="15" spans="1:11">
      <c r="A15" s="1" t="s">
        <v>12</v>
      </c>
      <c r="B15" s="10" t="str">
        <f>REPLACE('Medium Load'!B15,8,1,"H")</f>
        <v>9-0807-HE</v>
      </c>
      <c r="C15" s="10" t="str">
        <f t="shared" si="0"/>
        <v>9-0807-26</v>
      </c>
      <c r="D15" s="12" t="str">
        <f>REPLACE('Medium Load'!D15,3,1,5)</f>
        <v>105-207</v>
      </c>
      <c r="E15" s="12" t="str">
        <f>REPLACE('Medium Load'!E15,3,2,"H")</f>
        <v>05H17</v>
      </c>
      <c r="F15" s="12" t="str">
        <f>REPLACE('Medium Load'!F15,1,3,"H")</f>
        <v>H-111A</v>
      </c>
      <c r="G15" s="10" t="str">
        <f>REPLACE('Medium Load'!G15,3,1,5)</f>
        <v>305207D</v>
      </c>
      <c r="H15" s="12" t="str">
        <f>REPLACE('Medium Load'!H15,1,2,"H")</f>
        <v>HP-13A</v>
      </c>
      <c r="I15" s="12" t="str">
        <f>REPLACE('Medium Load'!I15,3,1,3)</f>
        <v>343-0807</v>
      </c>
      <c r="J15" s="12" t="str">
        <f t="shared" si="1"/>
        <v>9-0807-3</v>
      </c>
      <c r="K15" s="12" t="str">
        <f>REPLACE('Medium Load'!K15,1,2,"H")</f>
        <v>H50-175</v>
      </c>
    </row>
    <row r="16" spans="1:11">
      <c r="A16" s="1" t="s">
        <v>13</v>
      </c>
      <c r="B16" s="10" t="str">
        <f>REPLACE('Medium Load'!B16,8,1,"H")</f>
        <v>9-0808-HE</v>
      </c>
      <c r="C16" s="10" t="str">
        <f t="shared" si="0"/>
        <v>9-0808-26</v>
      </c>
      <c r="D16" s="12" t="str">
        <f>REPLACE('Medium Load'!D16,3,1,5)</f>
        <v>105-208</v>
      </c>
      <c r="E16" s="12" t="str">
        <f>REPLACE('Medium Load'!E16,3,2,"H")</f>
        <v>05H20</v>
      </c>
      <c r="F16" s="12" t="str">
        <f>REPLACE('Medium Load'!F16,1,3,"H")</f>
        <v>H-112</v>
      </c>
      <c r="G16" s="10" t="str">
        <f>REPLACE('Medium Load'!G16,3,1,5)</f>
        <v>305208D</v>
      </c>
      <c r="H16" s="12" t="str">
        <f>REPLACE('Medium Load'!H16,1,2,"H")</f>
        <v>HP-14</v>
      </c>
      <c r="I16" s="12" t="str">
        <f>REPLACE('Medium Load'!I16,3,1,3)</f>
        <v>343-0808</v>
      </c>
      <c r="J16" s="12" t="str">
        <f t="shared" si="1"/>
        <v>9-0808-3</v>
      </c>
      <c r="K16" s="12" t="str">
        <f>REPLACE('Medium Load'!K16,1,2,"H")</f>
        <v>H50-200</v>
      </c>
    </row>
    <row r="17" spans="1:11">
      <c r="A17" s="1" t="s">
        <v>14</v>
      </c>
      <c r="B17" s="10" t="str">
        <f>REPLACE('Medium Load'!B17,8,1,"H")</f>
        <v>9-0810-HE</v>
      </c>
      <c r="C17" s="10" t="str">
        <f t="shared" si="0"/>
        <v>9-0810-26</v>
      </c>
      <c r="D17" s="12" t="str">
        <f>REPLACE('Medium Load'!D17,3,1,5)</f>
        <v>105-210</v>
      </c>
      <c r="E17" s="12" t="str">
        <f>REPLACE('Medium Load'!E17,3,2,"H")</f>
        <v>05H25</v>
      </c>
      <c r="F17" s="12" t="str">
        <f>REPLACE('Medium Load'!F17,1,3,"H")</f>
        <v>H-113</v>
      </c>
      <c r="G17" s="10" t="str">
        <f>REPLACE('Medium Load'!G17,3,1,5)</f>
        <v>305210D</v>
      </c>
      <c r="H17" s="12" t="str">
        <f>REPLACE('Medium Load'!H17,1,2,"H")</f>
        <v>HP-15</v>
      </c>
      <c r="I17" s="12" t="str">
        <f>REPLACE('Medium Load'!I17,3,1,3)</f>
        <v>343-0810</v>
      </c>
      <c r="J17" s="12" t="str">
        <f t="shared" si="1"/>
        <v>9-0810-3</v>
      </c>
      <c r="K17" s="12" t="str">
        <f>REPLACE('Medium Load'!K17,1,2,"H")</f>
        <v>H50-250</v>
      </c>
    </row>
    <row r="18" spans="1:11">
      <c r="A18" s="1" t="s">
        <v>15</v>
      </c>
      <c r="B18" s="10" t="str">
        <f>REPLACE('Medium Load'!B18,8,1,"H")</f>
        <v>9-0812-HE</v>
      </c>
      <c r="C18" s="10" t="str">
        <f t="shared" si="0"/>
        <v>9-0812-26</v>
      </c>
      <c r="D18" s="12" t="str">
        <f>REPLACE('Medium Load'!D18,3,1,5)</f>
        <v>105-212</v>
      </c>
      <c r="E18" s="12" t="str">
        <f>REPLACE('Medium Load'!E18,3,2,"H")</f>
        <v>05H30</v>
      </c>
      <c r="F18" s="12" t="str">
        <f>REPLACE('Medium Load'!F18,1,3,"H")</f>
        <v>H-114</v>
      </c>
      <c r="G18" s="10" t="str">
        <f>REPLACE('Medium Load'!G18,3,1,5)</f>
        <v>305212D</v>
      </c>
      <c r="H18" s="12" t="str">
        <f>REPLACE('Medium Load'!H18,1,2,"H")</f>
        <v>HP-16</v>
      </c>
      <c r="I18" s="12" t="str">
        <f>REPLACE('Medium Load'!I18,3,1,3)</f>
        <v>343-0812</v>
      </c>
      <c r="J18" s="12" t="str">
        <f t="shared" si="1"/>
        <v>9-0812-3</v>
      </c>
      <c r="K18" s="12" t="str">
        <f>REPLACE('Medium Load'!K18,1,2,"H")</f>
        <v>H50-300</v>
      </c>
    </row>
    <row r="19" spans="1:11">
      <c r="A19" s="1" t="s">
        <v>16</v>
      </c>
      <c r="B19" s="10" t="str">
        <f>REPLACE('Medium Load'!B19,8,1,"H")</f>
        <v>9-0814-HE</v>
      </c>
      <c r="C19" s="10" t="str">
        <f t="shared" si="0"/>
        <v>9-0814-26</v>
      </c>
      <c r="D19" s="12" t="str">
        <f>REPLACE('Medium Load'!D19,3,1,5)</f>
        <v>105-214</v>
      </c>
      <c r="E19" s="12" t="str">
        <f>REPLACE('Medium Load'!E19,3,2,"H")</f>
        <v>05H35</v>
      </c>
      <c r="F19" s="12" t="str">
        <f>REPLACE('Medium Load'!F19,1,3,"H")</f>
        <v>H-115</v>
      </c>
      <c r="G19" s="10" t="str">
        <f>REPLACE('Medium Load'!G19,3,1,5)</f>
        <v>305214D</v>
      </c>
      <c r="H19" s="12" t="str">
        <f>REPLACE('Medium Load'!H19,1,2,"H")</f>
        <v>HP-17</v>
      </c>
      <c r="I19" s="12" t="str">
        <f>REPLACE('Medium Load'!I19,3,1,3)</f>
        <v>343-0814</v>
      </c>
      <c r="J19" s="12" t="str">
        <f t="shared" si="1"/>
        <v>9-0814-3</v>
      </c>
      <c r="K19" s="12" t="str">
        <f>REPLACE('Medium Load'!K19,1,2,"H")</f>
        <v>H50-350</v>
      </c>
    </row>
    <row r="20" spans="1:11">
      <c r="A20" s="1" t="s">
        <v>21</v>
      </c>
      <c r="B20" s="10" t="str">
        <f>REPLACE('Medium Load'!B20,8,1,"H")</f>
        <v>9-0848-HE</v>
      </c>
      <c r="C20" s="10" t="str">
        <f t="shared" si="0"/>
        <v>9-0848-26</v>
      </c>
      <c r="D20" s="12" t="str">
        <f>REPLACE('Medium Load'!D20,3,1,5)</f>
        <v>105-248</v>
      </c>
      <c r="E20" s="12" t="str">
        <f>REPLACE('Medium Load'!E20,3,2,"H")</f>
        <v>05H120</v>
      </c>
      <c r="F20" s="12" t="str">
        <f>REPLACE('Medium Load'!F20,1,3,"H")</f>
        <v>H-117</v>
      </c>
      <c r="G20" s="10" t="str">
        <f>REPLACE('Medium Load'!G20,3,1,5)</f>
        <v>305248D</v>
      </c>
      <c r="H20" s="12" t="str">
        <f>REPLACE('Medium Load'!H20,1,2,"H")</f>
        <v>HP-124</v>
      </c>
      <c r="I20" s="12" t="str">
        <f>REPLACE('Medium Load'!I20,3,1,3)</f>
        <v>343-0848</v>
      </c>
      <c r="J20" s="12" t="str">
        <f t="shared" si="1"/>
        <v>9-0848-3</v>
      </c>
      <c r="K20" s="12" t="str">
        <f>REPLACE('Medium Load'!K20,1,2,"H")</f>
        <v>H50-1200</v>
      </c>
    </row>
    <row r="21" spans="1:11">
      <c r="A21" s="1"/>
    </row>
    <row r="22" spans="1:11">
      <c r="A22" s="1" t="s">
        <v>22</v>
      </c>
      <c r="B22" s="10" t="str">
        <f>REPLACE('Medium Load'!B22,8,1,"H")</f>
        <v>9-1004-HE</v>
      </c>
      <c r="C22" s="10" t="str">
        <f t="shared" si="0"/>
        <v>9-1004-26</v>
      </c>
      <c r="D22" s="12" t="str">
        <f>REPLACE('Medium Load'!D22,3,1,5)</f>
        <v>105-304</v>
      </c>
      <c r="E22" s="12" t="str">
        <f>REPLACE('Medium Load'!E22,3,2,"H")</f>
        <v>06H10</v>
      </c>
      <c r="F22" s="12" t="str">
        <f>REPLACE('Medium Load'!F22,1,3,"H")</f>
        <v>H-120</v>
      </c>
      <c r="G22" s="10" t="str">
        <f>REPLACE('Medium Load'!G22,3,1,5)</f>
        <v>305304D</v>
      </c>
      <c r="H22" s="12" t="str">
        <f>REPLACE('Medium Load'!H22,1,2,"H")</f>
        <v>HP-22</v>
      </c>
      <c r="I22" s="12" t="str">
        <f>REPLACE('Medium Load'!I22,3,1,3)</f>
        <v>343-1004</v>
      </c>
      <c r="J22" s="12" t="str">
        <f t="shared" si="1"/>
        <v>9-1004-3</v>
      </c>
      <c r="K22" s="12" t="str">
        <f>REPLACE('Medium Load'!K22,1,2,"H")</f>
        <v>H62-100</v>
      </c>
    </row>
    <row r="23" spans="1:11">
      <c r="A23" s="1" t="s">
        <v>23</v>
      </c>
      <c r="B23" s="10" t="str">
        <f>REPLACE('Medium Load'!B23,8,1,"H")</f>
        <v>9-1005-HE</v>
      </c>
      <c r="C23" s="10" t="str">
        <f t="shared" si="0"/>
        <v>9-1005-26</v>
      </c>
      <c r="D23" s="12" t="str">
        <f>REPLACE('Medium Load'!D23,3,1,5)</f>
        <v>105-305</v>
      </c>
      <c r="E23" s="12" t="str">
        <f>REPLACE('Medium Load'!E23,3,2,"H")</f>
        <v>06H12</v>
      </c>
      <c r="F23" s="12" t="str">
        <f>REPLACE('Medium Load'!F23,1,3,"H")</f>
        <v>H-120A</v>
      </c>
      <c r="G23" s="10" t="str">
        <f>REPLACE('Medium Load'!G23,3,1,5)</f>
        <v>305305D</v>
      </c>
      <c r="H23" s="12" t="str">
        <f>REPLACE('Medium Load'!H23,1,2,"H")</f>
        <v>HP-22A</v>
      </c>
      <c r="I23" s="12" t="str">
        <f>REPLACE('Medium Load'!I23,3,1,3)</f>
        <v>343-1005</v>
      </c>
      <c r="J23" s="12" t="str">
        <f t="shared" si="1"/>
        <v>9-1005-3</v>
      </c>
      <c r="K23" s="12" t="str">
        <f>REPLACE('Medium Load'!K23,1,2,"H")</f>
        <v>H62-125</v>
      </c>
    </row>
    <row r="24" spans="1:11">
      <c r="A24" s="1" t="s">
        <v>24</v>
      </c>
      <c r="B24" s="10" t="str">
        <f>REPLACE('Medium Load'!B24,8,1,"H")</f>
        <v>9-1006-HE</v>
      </c>
      <c r="C24" s="10" t="str">
        <f t="shared" si="0"/>
        <v>9-1006-26</v>
      </c>
      <c r="D24" s="12" t="str">
        <f>REPLACE('Medium Load'!D24,3,1,5)</f>
        <v>105-306</v>
      </c>
      <c r="E24" s="12" t="str">
        <f>REPLACE('Medium Load'!E24,3,2,"H")</f>
        <v>06H15</v>
      </c>
      <c r="F24" s="12" t="str">
        <f>REPLACE('Medium Load'!F24,1,3,"H")</f>
        <v>H-121</v>
      </c>
      <c r="G24" s="10" t="str">
        <f>REPLACE('Medium Load'!G24,3,1,5)</f>
        <v>305306D</v>
      </c>
      <c r="H24" s="12" t="str">
        <f>REPLACE('Medium Load'!H24,1,2,"H")</f>
        <v>HP-23</v>
      </c>
      <c r="I24" s="12" t="str">
        <f>REPLACE('Medium Load'!I24,3,1,3)</f>
        <v>343-1006</v>
      </c>
      <c r="J24" s="12" t="str">
        <f t="shared" si="1"/>
        <v>9-1006-3</v>
      </c>
      <c r="K24" s="12" t="str">
        <f>REPLACE('Medium Load'!K24,1,2,"H")</f>
        <v>H62-150</v>
      </c>
    </row>
    <row r="25" spans="1:11">
      <c r="A25" s="1" t="s">
        <v>25</v>
      </c>
      <c r="B25" s="10" t="str">
        <f>REPLACE('Medium Load'!B25,8,1,"H")</f>
        <v>9-1007-HE</v>
      </c>
      <c r="C25" s="10" t="str">
        <f t="shared" si="0"/>
        <v>9-1007-26</v>
      </c>
      <c r="D25" s="12" t="str">
        <f>REPLACE('Medium Load'!D25,3,1,5)</f>
        <v>105-307</v>
      </c>
      <c r="E25" s="12" t="str">
        <f>REPLACE('Medium Load'!E25,3,2,"H")</f>
        <v>06H17</v>
      </c>
      <c r="F25" s="12" t="str">
        <f>REPLACE('Medium Load'!F25,1,3,"H")</f>
        <v>H-121A</v>
      </c>
      <c r="G25" s="10" t="str">
        <f>REPLACE('Medium Load'!G25,3,1,5)</f>
        <v>305307D</v>
      </c>
      <c r="H25" s="12" t="str">
        <f>REPLACE('Medium Load'!H25,1,2,"H")</f>
        <v>HP-23A</v>
      </c>
      <c r="I25" s="12" t="str">
        <f>REPLACE('Medium Load'!I25,3,1,3)</f>
        <v>343-1007</v>
      </c>
      <c r="J25" s="12" t="str">
        <f t="shared" si="1"/>
        <v>9-1007-3</v>
      </c>
      <c r="K25" s="12" t="str">
        <f>REPLACE('Medium Load'!K25,1,2,"H")</f>
        <v>H62-175</v>
      </c>
    </row>
    <row r="26" spans="1:11">
      <c r="A26" s="1" t="s">
        <v>26</v>
      </c>
      <c r="B26" s="10" t="str">
        <f>REPLACE('Medium Load'!B26,8,1,"H")</f>
        <v>9-1008-HE</v>
      </c>
      <c r="C26" s="10" t="str">
        <f t="shared" si="0"/>
        <v>9-1008-26</v>
      </c>
      <c r="D26" s="12" t="str">
        <f>REPLACE('Medium Load'!D26,3,1,5)</f>
        <v>105-308</v>
      </c>
      <c r="E26" s="12" t="str">
        <f>REPLACE('Medium Load'!E26,3,2,"H")</f>
        <v>06H20</v>
      </c>
      <c r="F26" s="12" t="str">
        <f>REPLACE('Medium Load'!F26,1,3,"H")</f>
        <v>H-122</v>
      </c>
      <c r="G26" s="10" t="str">
        <f>REPLACE('Medium Load'!G26,3,1,5)</f>
        <v>305308D</v>
      </c>
      <c r="H26" s="12" t="str">
        <f>REPLACE('Medium Load'!H26,1,2,"H")</f>
        <v>HP-24</v>
      </c>
      <c r="I26" s="12" t="str">
        <f>REPLACE('Medium Load'!I26,3,1,3)</f>
        <v>343-1008</v>
      </c>
      <c r="J26" s="12" t="str">
        <f t="shared" si="1"/>
        <v>9-1008-3</v>
      </c>
      <c r="K26" s="12" t="str">
        <f>REPLACE('Medium Load'!K26,1,2,"H")</f>
        <v>H62-200</v>
      </c>
    </row>
    <row r="27" spans="1:11">
      <c r="A27" s="1" t="s">
        <v>27</v>
      </c>
      <c r="B27" s="10" t="str">
        <f>REPLACE('Medium Load'!B27,8,1,"H")</f>
        <v>9-1010-HE</v>
      </c>
      <c r="C27" s="10" t="str">
        <f t="shared" si="0"/>
        <v>9-1010-26</v>
      </c>
      <c r="D27" s="12" t="str">
        <f>REPLACE('Medium Load'!D27,3,1,5)</f>
        <v>105-310</v>
      </c>
      <c r="E27" s="12" t="str">
        <f>REPLACE('Medium Load'!E27,3,2,"H")</f>
        <v>06H25</v>
      </c>
      <c r="F27" s="12" t="str">
        <f>REPLACE('Medium Load'!F27,1,3,"H")</f>
        <v>H-123</v>
      </c>
      <c r="G27" s="10" t="str">
        <f>REPLACE('Medium Load'!G27,3,1,5)</f>
        <v>305310D</v>
      </c>
      <c r="H27" s="12" t="str">
        <f>REPLACE('Medium Load'!H27,1,2,"H")</f>
        <v>HP-25</v>
      </c>
      <c r="I27" s="12" t="str">
        <f>REPLACE('Medium Load'!I27,3,1,3)</f>
        <v>343-1010</v>
      </c>
      <c r="J27" s="12" t="str">
        <f t="shared" si="1"/>
        <v>9-1010-3</v>
      </c>
      <c r="K27" s="12" t="str">
        <f>REPLACE('Medium Load'!K27,1,2,"H")</f>
        <v>H62-250</v>
      </c>
    </row>
    <row r="28" spans="1:11">
      <c r="A28" s="1" t="s">
        <v>28</v>
      </c>
      <c r="B28" s="10" t="str">
        <f>REPLACE('Medium Load'!B28,8,1,"H")</f>
        <v>9-1012-HE</v>
      </c>
      <c r="C28" s="10" t="str">
        <f t="shared" si="0"/>
        <v>9-1012-26</v>
      </c>
      <c r="D28" s="12" t="str">
        <f>REPLACE('Medium Load'!D28,3,1,5)</f>
        <v>105-312</v>
      </c>
      <c r="E28" s="12" t="str">
        <f>REPLACE('Medium Load'!E28,3,2,"H")</f>
        <v>06H30</v>
      </c>
      <c r="F28" s="12" t="str">
        <f>REPLACE('Medium Load'!F28,1,3,"H")</f>
        <v>H-124</v>
      </c>
      <c r="G28" s="10" t="str">
        <f>REPLACE('Medium Load'!G28,3,1,5)</f>
        <v>305312D</v>
      </c>
      <c r="H28" s="12" t="str">
        <f>REPLACE('Medium Load'!H28,1,2,"H")</f>
        <v>HP-26</v>
      </c>
      <c r="I28" s="12" t="str">
        <f>REPLACE('Medium Load'!I28,3,1,3)</f>
        <v>343-1012</v>
      </c>
      <c r="J28" s="12" t="str">
        <f t="shared" si="1"/>
        <v>9-1012-3</v>
      </c>
      <c r="K28" s="12" t="str">
        <f>REPLACE('Medium Load'!K28,1,2,"H")</f>
        <v>H62-300</v>
      </c>
    </row>
    <row r="29" spans="1:11">
      <c r="A29" s="1" t="s">
        <v>29</v>
      </c>
      <c r="B29" s="10" t="str">
        <f>REPLACE('Medium Load'!B29,8,1,"H")</f>
        <v>9-1014-HE</v>
      </c>
      <c r="C29" s="10" t="str">
        <f t="shared" si="0"/>
        <v>9-1014-26</v>
      </c>
      <c r="D29" s="12" t="str">
        <f>REPLACE('Medium Load'!D29,3,1,5)</f>
        <v>105-314</v>
      </c>
      <c r="E29" s="12" t="str">
        <f>REPLACE('Medium Load'!E29,3,2,"H")</f>
        <v>06H35</v>
      </c>
      <c r="F29" s="12" t="str">
        <f>REPLACE('Medium Load'!F29,1,3,"H")</f>
        <v>H-125</v>
      </c>
      <c r="G29" s="10" t="str">
        <f>REPLACE('Medium Load'!G29,3,1,5)</f>
        <v>305314D</v>
      </c>
      <c r="H29" s="12" t="str">
        <f>REPLACE('Medium Load'!H29,1,2,"H")</f>
        <v>HP-27</v>
      </c>
      <c r="I29" s="12" t="str">
        <f>REPLACE('Medium Load'!I29,3,1,3)</f>
        <v>343-1014</v>
      </c>
      <c r="J29" s="12" t="str">
        <f t="shared" si="1"/>
        <v>9-1014-3</v>
      </c>
      <c r="K29" s="12" t="str">
        <f>REPLACE('Medium Load'!K29,1,2,"H")</f>
        <v>H62-350</v>
      </c>
    </row>
    <row r="30" spans="1:11">
      <c r="A30" s="1" t="s">
        <v>30</v>
      </c>
      <c r="B30" s="10" t="str">
        <f>REPLACE('Medium Load'!B30,8,1,"H")</f>
        <v>9-1016-HE</v>
      </c>
      <c r="C30" s="10" t="str">
        <f t="shared" si="0"/>
        <v>9-1016-26</v>
      </c>
      <c r="D30" s="12" t="str">
        <f>REPLACE('Medium Load'!D30,3,1,5)</f>
        <v>105-316</v>
      </c>
      <c r="E30" s="12" t="str">
        <f>REPLACE('Medium Load'!E30,3,2,"H")</f>
        <v>06H40</v>
      </c>
      <c r="F30" s="12" t="str">
        <f>REPLACE('Medium Load'!F30,1,3,"H")</f>
        <v>H-126</v>
      </c>
      <c r="G30" s="10" t="str">
        <f>REPLACE('Medium Load'!G30,3,1,5)</f>
        <v>305316D</v>
      </c>
      <c r="H30" s="12" t="str">
        <f>REPLACE('Medium Load'!H30,1,2,"H")</f>
        <v>HP-28</v>
      </c>
      <c r="I30" s="12" t="str">
        <f>REPLACE('Medium Load'!I30,3,1,3)</f>
        <v>343-1016</v>
      </c>
      <c r="J30" s="12" t="str">
        <f t="shared" si="1"/>
        <v>9-1016-3</v>
      </c>
      <c r="K30" s="12" t="str">
        <f>REPLACE('Medium Load'!K30,1,2,"H")</f>
        <v>H62-400</v>
      </c>
    </row>
    <row r="31" spans="1:11">
      <c r="A31" s="1" t="s">
        <v>31</v>
      </c>
      <c r="B31" s="10" t="str">
        <f>REPLACE('Medium Load'!B31,8,1,"H")</f>
        <v>9-1048-HE</v>
      </c>
      <c r="C31" s="10" t="str">
        <f t="shared" si="0"/>
        <v>9-1048-26</v>
      </c>
      <c r="D31" s="12" t="str">
        <f>REPLACE('Medium Load'!D31,3,1,5)</f>
        <v>105-348</v>
      </c>
      <c r="E31" s="12" t="str">
        <f>REPLACE('Medium Load'!E31,3,2,"H")</f>
        <v>06H120</v>
      </c>
      <c r="F31" s="12" t="str">
        <f>REPLACE('Medium Load'!F31,1,3,"H")</f>
        <v>H-127</v>
      </c>
      <c r="G31" s="10" t="str">
        <f>REPLACE('Medium Load'!G31,3,1,5)</f>
        <v>305348D</v>
      </c>
      <c r="H31" s="12" t="str">
        <f>REPLACE('Medium Load'!H31,1,2,"H")</f>
        <v>HP-224</v>
      </c>
      <c r="I31" s="12" t="str">
        <f>REPLACE('Medium Load'!I31,3,1,3)</f>
        <v>343-1048</v>
      </c>
      <c r="J31" s="12" t="str">
        <f t="shared" si="1"/>
        <v>9-1048-3</v>
      </c>
      <c r="K31" s="12" t="str">
        <f>REPLACE('Medium Load'!K31,1,2,"H")</f>
        <v>H62-1200</v>
      </c>
    </row>
    <row r="32" spans="1:11">
      <c r="A32" s="1"/>
    </row>
    <row r="33" spans="1:11">
      <c r="A33" s="1" t="s">
        <v>32</v>
      </c>
      <c r="B33" s="10" t="str">
        <f>REPLACE('Medium Load'!B33,8,1,"H")</f>
        <v>9-1204-H</v>
      </c>
      <c r="C33" s="10" t="str">
        <f t="shared" si="0"/>
        <v>9-1204-26</v>
      </c>
      <c r="D33" s="12" t="str">
        <f>REPLACE('Medium Load'!D33,3,1,5)</f>
        <v>105-404</v>
      </c>
      <c r="E33" s="12" t="str">
        <f>REPLACE('Medium Load'!E33,3,2,"H")</f>
        <v>07H10</v>
      </c>
      <c r="F33" s="12" t="str">
        <f>REPLACE('Medium Load'!F33,1,3,"H")</f>
        <v>H-1</v>
      </c>
      <c r="G33" s="10" t="str">
        <f>REPLACE('Medium Load'!G33,3,1,5)</f>
        <v>305404D</v>
      </c>
      <c r="H33" s="12" t="str">
        <f>REPLACE('Medium Load'!H33,1,2,"H")</f>
        <v>HP-32</v>
      </c>
      <c r="I33" s="12" t="str">
        <f>REPLACE('Medium Load'!I33,3,1,3)</f>
        <v>343-1204</v>
      </c>
      <c r="J33" s="12" t="str">
        <f t="shared" si="1"/>
        <v>9-1204-3</v>
      </c>
      <c r="K33" s="12" t="str">
        <f>REPLACE('Medium Load'!K33,1,2,"H")</f>
        <v>H75-100</v>
      </c>
    </row>
    <row r="34" spans="1:11">
      <c r="A34" s="1" t="s">
        <v>33</v>
      </c>
      <c r="B34" s="10" t="str">
        <f>REPLACE('Medium Load'!B34,8,1,"H")</f>
        <v>9-1205-H</v>
      </c>
      <c r="C34" s="10" t="str">
        <f t="shared" si="0"/>
        <v>9-1205-26</v>
      </c>
      <c r="D34" s="12" t="str">
        <f>REPLACE('Medium Load'!D34,3,1,5)</f>
        <v>105-405</v>
      </c>
      <c r="E34" s="12" t="str">
        <f>REPLACE('Medium Load'!E34,3,2,"H")</f>
        <v>07H12</v>
      </c>
      <c r="F34" s="12" t="str">
        <f>REPLACE('Medium Load'!F34,1,3,"H")</f>
        <v>H-1A</v>
      </c>
      <c r="G34" s="10" t="str">
        <f>REPLACE('Medium Load'!G34,3,1,5)</f>
        <v>305405D</v>
      </c>
      <c r="H34" s="12" t="str">
        <f>REPLACE('Medium Load'!H34,1,2,"H")</f>
        <v>HP-32A</v>
      </c>
      <c r="I34" s="12" t="str">
        <f>REPLACE('Medium Load'!I34,3,1,3)</f>
        <v>343-1205</v>
      </c>
      <c r="J34" s="12" t="str">
        <f t="shared" si="1"/>
        <v>9-1205-3</v>
      </c>
      <c r="K34" s="12" t="str">
        <f>REPLACE('Medium Load'!K34,1,2,"H")</f>
        <v>H75-125</v>
      </c>
    </row>
    <row r="35" spans="1:11">
      <c r="A35" s="1" t="s">
        <v>34</v>
      </c>
      <c r="B35" s="10" t="str">
        <f>REPLACE('Medium Load'!B35,8,1,"H")</f>
        <v>9-1206-H</v>
      </c>
      <c r="C35" s="10" t="str">
        <f t="shared" si="0"/>
        <v>9-1206-26</v>
      </c>
      <c r="D35" s="12" t="str">
        <f>REPLACE('Medium Load'!D35,3,1,5)</f>
        <v>105-406</v>
      </c>
      <c r="E35" s="12" t="str">
        <f>REPLACE('Medium Load'!E35,3,2,"H")</f>
        <v>07H15</v>
      </c>
      <c r="F35" s="12" t="str">
        <f>REPLACE('Medium Load'!F35,1,3,"H")</f>
        <v>H-2</v>
      </c>
      <c r="G35" s="10" t="str">
        <f>REPLACE('Medium Load'!G35,3,1,5)</f>
        <v>305406D</v>
      </c>
      <c r="H35" s="12" t="str">
        <f>REPLACE('Medium Load'!H35,1,2,"H")</f>
        <v>HP-33</v>
      </c>
      <c r="I35" s="12" t="str">
        <f>REPLACE('Medium Load'!I35,3,1,3)</f>
        <v>343-1206</v>
      </c>
      <c r="J35" s="12" t="str">
        <f t="shared" si="1"/>
        <v>9-1206-3</v>
      </c>
      <c r="K35" s="12" t="str">
        <f>REPLACE('Medium Load'!K35,1,2,"H")</f>
        <v>H75-150</v>
      </c>
    </row>
    <row r="36" spans="1:11">
      <c r="A36" s="1" t="s">
        <v>3</v>
      </c>
      <c r="B36" s="10" t="str">
        <f>REPLACE('Medium Load'!B36,8,1,"H")</f>
        <v>9-1207-H</v>
      </c>
      <c r="C36" s="10" t="str">
        <f t="shared" si="0"/>
        <v>9-1207-26</v>
      </c>
      <c r="D36" s="12" t="str">
        <f>REPLACE('Medium Load'!D36,3,1,5)</f>
        <v>105-407</v>
      </c>
      <c r="E36" s="12" t="str">
        <f>REPLACE('Medium Load'!E36,3,2,"H")</f>
        <v>07H17</v>
      </c>
      <c r="F36" s="12" t="str">
        <f>REPLACE('Medium Load'!F36,1,3,"H")</f>
        <v>H-2A</v>
      </c>
      <c r="G36" s="10" t="str">
        <f>REPLACE('Medium Load'!G36,3,1,5)</f>
        <v>305407D</v>
      </c>
      <c r="H36" s="12" t="str">
        <f>REPLACE('Medium Load'!H36,1,2,"H")</f>
        <v>HP-33A</v>
      </c>
      <c r="I36" s="12" t="str">
        <f>REPLACE('Medium Load'!I36,3,1,3)</f>
        <v>343-1207</v>
      </c>
      <c r="J36" s="12" t="str">
        <f t="shared" si="1"/>
        <v>9-1207-3</v>
      </c>
      <c r="K36" s="12" t="str">
        <f>REPLACE('Medium Load'!K36,1,2,"H")</f>
        <v>H75-175</v>
      </c>
    </row>
    <row r="37" spans="1:11">
      <c r="A37" s="1" t="s">
        <v>35</v>
      </c>
      <c r="B37" s="10" t="str">
        <f>REPLACE('Medium Load'!B37,8,1,"H")</f>
        <v>9-1208-H</v>
      </c>
      <c r="C37" s="10" t="str">
        <f t="shared" si="0"/>
        <v>9-1208-26</v>
      </c>
      <c r="D37" s="12" t="str">
        <f>REPLACE('Medium Load'!D37,3,1,5)</f>
        <v>105-408</v>
      </c>
      <c r="E37" s="12" t="str">
        <f>REPLACE('Medium Load'!E37,3,2,"H")</f>
        <v>07H20</v>
      </c>
      <c r="F37" s="12" t="str">
        <f>REPLACE('Medium Load'!F37,1,3,"H")</f>
        <v>H-3</v>
      </c>
      <c r="G37" s="10" t="str">
        <f>REPLACE('Medium Load'!G37,3,1,5)</f>
        <v>305408D</v>
      </c>
      <c r="H37" s="12" t="str">
        <f>REPLACE('Medium Load'!H37,1,2,"H")</f>
        <v>HP-34</v>
      </c>
      <c r="I37" s="12" t="str">
        <f>REPLACE('Medium Load'!I37,3,1,3)</f>
        <v>343-1208</v>
      </c>
      <c r="J37" s="12" t="str">
        <f t="shared" si="1"/>
        <v>9-1208-3</v>
      </c>
      <c r="K37" s="12" t="str">
        <f>REPLACE('Medium Load'!K37,1,2,"H")</f>
        <v>H75-200</v>
      </c>
    </row>
    <row r="38" spans="1:11">
      <c r="A38" s="1" t="s">
        <v>36</v>
      </c>
      <c r="B38" s="10" t="str">
        <f>REPLACE('Medium Load'!B38,8,1,"H")</f>
        <v>9-1210-H</v>
      </c>
      <c r="C38" s="10" t="str">
        <f t="shared" si="0"/>
        <v>9-1210-26</v>
      </c>
      <c r="D38" s="12" t="str">
        <f>REPLACE('Medium Load'!D38,3,1,5)</f>
        <v>105-410</v>
      </c>
      <c r="E38" s="12" t="str">
        <f>REPLACE('Medium Load'!E38,3,2,"H")</f>
        <v>07H25</v>
      </c>
      <c r="F38" s="12" t="str">
        <f>REPLACE('Medium Load'!F38,1,3,"H")</f>
        <v>H-4</v>
      </c>
      <c r="G38" s="10" t="str">
        <f>REPLACE('Medium Load'!G38,3,1,5)</f>
        <v>305410D</v>
      </c>
      <c r="H38" s="12" t="str">
        <f>REPLACE('Medium Load'!H38,1,2,"H")</f>
        <v>HP-35</v>
      </c>
      <c r="I38" s="12" t="str">
        <f>REPLACE('Medium Load'!I38,3,1,3)</f>
        <v>343-1210</v>
      </c>
      <c r="J38" s="12" t="str">
        <f t="shared" si="1"/>
        <v>9-1210-3</v>
      </c>
      <c r="K38" s="12" t="str">
        <f>REPLACE('Medium Load'!K38,1,2,"H")</f>
        <v>H75-250</v>
      </c>
    </row>
    <row r="39" spans="1:11">
      <c r="A39" s="1" t="s">
        <v>37</v>
      </c>
      <c r="B39" s="10" t="str">
        <f>REPLACE('Medium Load'!B39,8,1,"H")</f>
        <v>9-1212-H</v>
      </c>
      <c r="C39" s="10" t="str">
        <f t="shared" si="0"/>
        <v>9-1212-26</v>
      </c>
      <c r="D39" s="12" t="str">
        <f>REPLACE('Medium Load'!D39,3,1,5)</f>
        <v>105-412</v>
      </c>
      <c r="E39" s="12" t="str">
        <f>REPLACE('Medium Load'!E39,3,2,"H")</f>
        <v>07H30</v>
      </c>
      <c r="F39" s="12" t="str">
        <f>REPLACE('Medium Load'!F39,1,3,"H")</f>
        <v>H-5</v>
      </c>
      <c r="G39" s="10" t="str">
        <f>REPLACE('Medium Load'!G39,3,1,5)</f>
        <v>305412D</v>
      </c>
      <c r="H39" s="12" t="str">
        <f>REPLACE('Medium Load'!H39,1,2,"H")</f>
        <v>HP-36</v>
      </c>
      <c r="I39" s="12" t="str">
        <f>REPLACE('Medium Load'!I39,3,1,3)</f>
        <v>343-1212</v>
      </c>
      <c r="J39" s="12" t="str">
        <f t="shared" si="1"/>
        <v>9-1212-3</v>
      </c>
      <c r="K39" s="12" t="str">
        <f>REPLACE('Medium Load'!K39,1,2,"H")</f>
        <v>H75-300</v>
      </c>
    </row>
    <row r="40" spans="1:11">
      <c r="A40" s="1" t="s">
        <v>38</v>
      </c>
      <c r="B40" s="10" t="str">
        <f>REPLACE('Medium Load'!B40,8,1,"H")</f>
        <v>9-1214-H</v>
      </c>
      <c r="C40" s="10" t="str">
        <f t="shared" si="0"/>
        <v>9-1214-26</v>
      </c>
      <c r="D40" s="12" t="str">
        <f>REPLACE('Medium Load'!D40,3,1,5)</f>
        <v>105-414</v>
      </c>
      <c r="E40" s="12" t="str">
        <f>REPLACE('Medium Load'!E40,3,2,"H")</f>
        <v>07H35</v>
      </c>
      <c r="F40" s="12" t="str">
        <f>REPLACE('Medium Load'!F40,1,3,"H")</f>
        <v>H-6</v>
      </c>
      <c r="G40" s="10" t="str">
        <f>REPLACE('Medium Load'!G40,3,1,5)</f>
        <v>305414D</v>
      </c>
      <c r="H40" s="12" t="str">
        <f>REPLACE('Medium Load'!H40,1,2,"H")</f>
        <v>HP-37</v>
      </c>
      <c r="I40" s="12" t="str">
        <f>REPLACE('Medium Load'!I40,3,1,3)</f>
        <v>343-1214</v>
      </c>
      <c r="J40" s="12" t="str">
        <f t="shared" si="1"/>
        <v>9-1214-3</v>
      </c>
      <c r="K40" s="12" t="str">
        <f>REPLACE('Medium Load'!K40,1,2,"H")</f>
        <v>H75-350</v>
      </c>
    </row>
    <row r="41" spans="1:11">
      <c r="A41" s="1" t="s">
        <v>39</v>
      </c>
      <c r="B41" s="10" t="str">
        <f>REPLACE('Medium Load'!B41,8,1,"H")</f>
        <v>9-1216-H</v>
      </c>
      <c r="C41" s="10" t="str">
        <f t="shared" si="0"/>
        <v>9-1216-26</v>
      </c>
      <c r="D41" s="12" t="str">
        <f>REPLACE('Medium Load'!D41,3,1,5)</f>
        <v>105-416</v>
      </c>
      <c r="E41" s="12" t="str">
        <f>REPLACE('Medium Load'!E41,3,2,"H")</f>
        <v>07H40</v>
      </c>
      <c r="F41" s="12" t="str">
        <f>REPLACE('Medium Load'!F41,1,3,"H")</f>
        <v>H-7</v>
      </c>
      <c r="G41" s="10" t="str">
        <f>REPLACE('Medium Load'!G41,3,1,5)</f>
        <v>305416D</v>
      </c>
      <c r="H41" s="12" t="str">
        <f>REPLACE('Medium Load'!H41,1,2,"H")</f>
        <v>HP-38</v>
      </c>
      <c r="I41" s="12" t="str">
        <f>REPLACE('Medium Load'!I41,3,1,3)</f>
        <v>343-1216</v>
      </c>
      <c r="J41" s="12" t="str">
        <f t="shared" si="1"/>
        <v>9-1216-3</v>
      </c>
      <c r="K41" s="12" t="str">
        <f>REPLACE('Medium Load'!K41,1,2,"H")</f>
        <v>H75-400</v>
      </c>
    </row>
    <row r="42" spans="1:11">
      <c r="A42" s="1" t="s">
        <v>40</v>
      </c>
      <c r="B42" s="10" t="str">
        <f>REPLACE('Medium Load'!B42,8,1,"H")</f>
        <v>9-1218-H</v>
      </c>
      <c r="C42" s="10" t="str">
        <f t="shared" si="0"/>
        <v>9-1218-26</v>
      </c>
      <c r="D42" s="12" t="str">
        <f>REPLACE('Medium Load'!D42,3,1,5)</f>
        <v>105-418</v>
      </c>
      <c r="E42" s="12" t="str">
        <f>REPLACE('Medium Load'!E42,3,2,"H")</f>
        <v>07H45</v>
      </c>
      <c r="F42" s="12" t="str">
        <f>REPLACE('Medium Load'!F42,1,3,"H")</f>
        <v>H-8</v>
      </c>
      <c r="G42" s="10" t="str">
        <f>REPLACE('Medium Load'!G42,3,1,5)</f>
        <v>305418D</v>
      </c>
      <c r="H42" s="12" t="str">
        <f>REPLACE('Medium Load'!H42,1,2,"H")</f>
        <v>HP-39</v>
      </c>
      <c r="I42" s="12" t="str">
        <f>REPLACE('Medium Load'!I42,3,1,3)</f>
        <v>343-1218</v>
      </c>
      <c r="J42" s="12" t="str">
        <f t="shared" si="1"/>
        <v>9-1218-3</v>
      </c>
      <c r="K42" s="12" t="str">
        <f>REPLACE('Medium Load'!K42,1,2,"H")</f>
        <v>H75-450</v>
      </c>
    </row>
    <row r="43" spans="1:11">
      <c r="A43" s="1" t="s">
        <v>41</v>
      </c>
      <c r="B43" s="10" t="str">
        <f>REPLACE('Medium Load'!B43,8,1,"H")</f>
        <v>9-1220-H</v>
      </c>
      <c r="C43" s="10" t="str">
        <f t="shared" si="0"/>
        <v>9-1220-26</v>
      </c>
      <c r="D43" s="12" t="str">
        <f>REPLACE('Medium Load'!D43,3,1,5)</f>
        <v>105-420</v>
      </c>
      <c r="E43" s="12" t="str">
        <f>REPLACE('Medium Load'!E43,3,2,"H")</f>
        <v>07H50</v>
      </c>
      <c r="F43" s="12" t="str">
        <f>REPLACE('Medium Load'!F43,1,3,"H")</f>
        <v>H-9</v>
      </c>
      <c r="G43" s="10" t="str">
        <f>REPLACE('Medium Load'!G43,3,1,5)</f>
        <v>305420D</v>
      </c>
      <c r="H43" s="12" t="str">
        <f>REPLACE('Medium Load'!H43,1,2,"H")</f>
        <v>HP-310</v>
      </c>
      <c r="I43" s="12" t="str">
        <f>REPLACE('Medium Load'!I43,3,1,3)</f>
        <v>343-1220</v>
      </c>
      <c r="J43" s="12" t="str">
        <f t="shared" si="1"/>
        <v>9-1220-3</v>
      </c>
      <c r="K43" s="12" t="str">
        <f>REPLACE('Medium Load'!K43,1,2,"H")</f>
        <v>H75-500</v>
      </c>
    </row>
    <row r="44" spans="1:11">
      <c r="A44" s="1" t="s">
        <v>42</v>
      </c>
      <c r="B44" s="10" t="str">
        <f>REPLACE('Medium Load'!B44,8,1,"H")</f>
        <v>9-1222-H</v>
      </c>
      <c r="C44" s="10" t="str">
        <f t="shared" si="0"/>
        <v>9-1222-26</v>
      </c>
      <c r="D44" s="12" t="str">
        <f>REPLACE('Medium Load'!D44,3,1,5)</f>
        <v>105-422</v>
      </c>
      <c r="E44" s="12" t="str">
        <f>REPLACE('Medium Load'!E44,3,2,"H")</f>
        <v>07H55</v>
      </c>
      <c r="F44" s="12" t="str">
        <f>REPLACE('Medium Load'!F44,1,3,"H")</f>
        <v>H-10</v>
      </c>
      <c r="G44" s="10" t="str">
        <f>REPLACE('Medium Load'!G44,3,1,5)</f>
        <v>305422D</v>
      </c>
      <c r="H44" s="12" t="str">
        <f>REPLACE('Medium Load'!H44,1,2,"H")</f>
        <v>HP-311</v>
      </c>
      <c r="I44" s="12" t="str">
        <f>REPLACE('Medium Load'!I44,3,1,3)</f>
        <v>343-1222</v>
      </c>
      <c r="J44" s="12" t="str">
        <f t="shared" si="1"/>
        <v>9-1222-3</v>
      </c>
      <c r="K44" s="12" t="str">
        <f>REPLACE('Medium Load'!K44,1,2,"H")</f>
        <v>H75-550</v>
      </c>
    </row>
    <row r="45" spans="1:11">
      <c r="A45" s="1" t="s">
        <v>43</v>
      </c>
      <c r="B45" s="10" t="str">
        <f>REPLACE('Medium Load'!B45,8,1,"H")</f>
        <v>9-1224-H</v>
      </c>
      <c r="C45" s="10" t="str">
        <f t="shared" si="0"/>
        <v>9-1224-26</v>
      </c>
      <c r="D45" s="12" t="str">
        <f>REPLACE('Medium Load'!D45,3,1,5)</f>
        <v>105-424</v>
      </c>
      <c r="E45" s="12" t="str">
        <f>REPLACE('Medium Load'!E45,3,2,"H")</f>
        <v>07H60</v>
      </c>
      <c r="F45" s="12" t="str">
        <f>REPLACE('Medium Load'!F45,1,3,"H")</f>
        <v>H-11</v>
      </c>
      <c r="G45" s="10" t="str">
        <f>REPLACE('Medium Load'!G45,3,1,5)</f>
        <v>305424D</v>
      </c>
      <c r="H45" s="12" t="str">
        <f>REPLACE('Medium Load'!H45,1,2,"H")</f>
        <v>HP-312</v>
      </c>
      <c r="I45" s="12" t="str">
        <f>REPLACE('Medium Load'!I45,3,1,3)</f>
        <v>343-1224</v>
      </c>
      <c r="J45" s="12" t="str">
        <f t="shared" si="1"/>
        <v>9-1224-3</v>
      </c>
      <c r="K45" s="12" t="str">
        <f>REPLACE('Medium Load'!K45,1,2,"H")</f>
        <v>H75-600</v>
      </c>
    </row>
    <row r="46" spans="1:11">
      <c r="A46" s="1" t="s">
        <v>46</v>
      </c>
      <c r="B46" s="10" t="str">
        <f>REPLACE('Medium Load'!B46,8,1,"H")</f>
        <v>9-1248-H</v>
      </c>
      <c r="C46" s="10" t="str">
        <f t="shared" si="0"/>
        <v>9-1248-26</v>
      </c>
      <c r="D46" s="12" t="str">
        <f>REPLACE('Medium Load'!D46,3,1,5)</f>
        <v>105-448</v>
      </c>
      <c r="E46" s="12" t="str">
        <f>REPLACE('Medium Load'!E46,3,2,"H")</f>
        <v>07H120</v>
      </c>
      <c r="F46" s="12" t="str">
        <f>REPLACE('Medium Load'!F46,1,3,"H")</f>
        <v>H-11A</v>
      </c>
      <c r="G46" s="10" t="str">
        <f>REPLACE('Medium Load'!G46,3,1,5)</f>
        <v>305448D</v>
      </c>
      <c r="H46" s="12" t="str">
        <f>REPLACE('Medium Load'!H46,1,2,"H")</f>
        <v>HP-324</v>
      </c>
      <c r="I46" s="12" t="str">
        <f>REPLACE('Medium Load'!I46,3,1,3)</f>
        <v>343-1248</v>
      </c>
      <c r="J46" s="12" t="str">
        <f t="shared" si="1"/>
        <v>9-1248-3</v>
      </c>
      <c r="K46" s="12" t="str">
        <f>REPLACE('Medium Load'!K46,1,2,"H")</f>
        <v>H75-1200</v>
      </c>
    </row>
    <row r="47" spans="1:11">
      <c r="A47" s="1"/>
    </row>
    <row r="48" spans="1:11">
      <c r="A48" s="1" t="s">
        <v>47</v>
      </c>
      <c r="B48" s="10" t="str">
        <f>REPLACE('Medium Load'!B48,8,1,"H")</f>
        <v>9-1604-H</v>
      </c>
      <c r="C48" s="10" t="str">
        <f t="shared" si="0"/>
        <v>9-1604-26</v>
      </c>
      <c r="D48" s="12" t="str">
        <f>REPLACE('Medium Load'!D48,3,1,5)</f>
        <v>105-504</v>
      </c>
      <c r="E48" s="12" t="str">
        <f>REPLACE('Medium Load'!E48,3,2,"H")</f>
        <v>10H10</v>
      </c>
      <c r="F48" s="12" t="str">
        <f>REPLACE('Medium Load'!F48,1,3,"H")</f>
        <v>H-12</v>
      </c>
      <c r="G48" s="10" t="str">
        <f>REPLACE('Medium Load'!G48,3,1,5)</f>
        <v>305504D</v>
      </c>
      <c r="H48" s="12" t="str">
        <f>REPLACE('Medium Load'!H48,1,2,"H")</f>
        <v>HP-42</v>
      </c>
      <c r="I48" s="12" t="str">
        <f>REPLACE('Medium Load'!I48,3,1,3)</f>
        <v>343-1604</v>
      </c>
      <c r="J48" s="12" t="str">
        <f t="shared" si="1"/>
        <v>9-1604-3</v>
      </c>
      <c r="K48" s="12" t="str">
        <f>REPLACE('Medium Load'!K48,1,2,"H")</f>
        <v>H100-100</v>
      </c>
    </row>
    <row r="49" spans="1:11">
      <c r="A49" s="1" t="s">
        <v>48</v>
      </c>
      <c r="B49" s="10" t="str">
        <f>REPLACE('Medium Load'!B49,8,1,"H")</f>
        <v>9-1605-H</v>
      </c>
      <c r="C49" s="10" t="str">
        <f t="shared" si="0"/>
        <v>9-1605-26</v>
      </c>
      <c r="D49" s="12" t="str">
        <f>REPLACE('Medium Load'!D49,3,1,5)</f>
        <v>105-505</v>
      </c>
      <c r="E49" s="12" t="str">
        <f>REPLACE('Medium Load'!E49,3,2,"H")</f>
        <v>10H12</v>
      </c>
      <c r="F49" s="12" t="str">
        <f>REPLACE('Medium Load'!F49,1,3,"H")</f>
        <v>H-12A</v>
      </c>
      <c r="G49" s="10" t="str">
        <f>REPLACE('Medium Load'!G49,3,1,5)</f>
        <v>305505D</v>
      </c>
      <c r="H49" s="12" t="str">
        <f>REPLACE('Medium Load'!H49,1,2,"H")</f>
        <v>HP-42A</v>
      </c>
      <c r="I49" s="12" t="str">
        <f>REPLACE('Medium Load'!I49,3,1,3)</f>
        <v>343-1605</v>
      </c>
      <c r="J49" s="12" t="str">
        <f t="shared" si="1"/>
        <v>9-1605-3</v>
      </c>
      <c r="K49" s="12" t="str">
        <f>REPLACE('Medium Load'!K49,1,2,"H")</f>
        <v>H100-125</v>
      </c>
    </row>
    <row r="50" spans="1:11">
      <c r="A50" s="1" t="s">
        <v>49</v>
      </c>
      <c r="B50" s="10" t="str">
        <f>REPLACE('Medium Load'!B50,8,1,"H")</f>
        <v>9-1606-H</v>
      </c>
      <c r="C50" s="10" t="str">
        <f t="shared" si="0"/>
        <v>9-1606-26</v>
      </c>
      <c r="D50" s="12" t="str">
        <f>REPLACE('Medium Load'!D50,3,1,5)</f>
        <v>105-506</v>
      </c>
      <c r="E50" s="12" t="str">
        <f>REPLACE('Medium Load'!E50,3,2,"H")</f>
        <v>10H15</v>
      </c>
      <c r="F50" s="12" t="str">
        <f>REPLACE('Medium Load'!F50,1,3,"H")</f>
        <v>H-13</v>
      </c>
      <c r="G50" s="10" t="str">
        <f>REPLACE('Medium Load'!G50,3,1,5)</f>
        <v>305506D</v>
      </c>
      <c r="H50" s="12" t="str">
        <f>REPLACE('Medium Load'!H50,1,2,"H")</f>
        <v>HP-43</v>
      </c>
      <c r="I50" s="12" t="str">
        <f>REPLACE('Medium Load'!I50,3,1,3)</f>
        <v>343-1606</v>
      </c>
      <c r="J50" s="12" t="str">
        <f t="shared" si="1"/>
        <v>9-1606-3</v>
      </c>
      <c r="K50" s="12" t="str">
        <f>REPLACE('Medium Load'!K50,1,2,"H")</f>
        <v>H100-150</v>
      </c>
    </row>
    <row r="51" spans="1:11">
      <c r="A51" s="1" t="s">
        <v>50</v>
      </c>
      <c r="B51" s="10" t="str">
        <f>REPLACE('Medium Load'!B51,8,1,"H")</f>
        <v>9-1607-H</v>
      </c>
      <c r="C51" s="10" t="str">
        <f t="shared" si="0"/>
        <v>9-1607-26</v>
      </c>
      <c r="D51" s="12" t="str">
        <f>REPLACE('Medium Load'!D51,3,1,5)</f>
        <v>105-507</v>
      </c>
      <c r="E51" s="12" t="str">
        <f>REPLACE('Medium Load'!E51,3,2,"H")</f>
        <v>10H17</v>
      </c>
      <c r="F51" s="12" t="str">
        <f>REPLACE('Medium Load'!F51,1,3,"H")</f>
        <v>H-13A</v>
      </c>
      <c r="G51" s="10" t="str">
        <f>REPLACE('Medium Load'!G51,3,1,5)</f>
        <v>305507D</v>
      </c>
      <c r="H51" s="12" t="str">
        <f>REPLACE('Medium Load'!H51,1,2,"H")</f>
        <v>HP-43A</v>
      </c>
      <c r="I51" s="12" t="str">
        <f>REPLACE('Medium Load'!I51,3,1,3)</f>
        <v>343-1607</v>
      </c>
      <c r="J51" s="12" t="str">
        <f t="shared" si="1"/>
        <v>9-1607-3</v>
      </c>
      <c r="K51" s="12" t="str">
        <f>REPLACE('Medium Load'!K51,1,2,"H")</f>
        <v>H100-175</v>
      </c>
    </row>
    <row r="52" spans="1:11">
      <c r="A52" s="1" t="s">
        <v>51</v>
      </c>
      <c r="B52" s="10" t="str">
        <f>REPLACE('Medium Load'!B52,8,1,"H")</f>
        <v>9-1608-H</v>
      </c>
      <c r="C52" s="10" t="str">
        <f t="shared" si="0"/>
        <v>9-1608-26</v>
      </c>
      <c r="D52" s="12" t="str">
        <f>REPLACE('Medium Load'!D52,3,1,5)</f>
        <v>105-508</v>
      </c>
      <c r="E52" s="12" t="str">
        <f>REPLACE('Medium Load'!E52,3,2,"H")</f>
        <v>10H20</v>
      </c>
      <c r="F52" s="12" t="str">
        <f>REPLACE('Medium Load'!F52,1,3,"H")</f>
        <v>H-14</v>
      </c>
      <c r="G52" s="10" t="str">
        <f>REPLACE('Medium Load'!G52,3,1,5)</f>
        <v>305508D</v>
      </c>
      <c r="H52" s="12" t="str">
        <f>REPLACE('Medium Load'!H52,1,2,"H")</f>
        <v>HP-44</v>
      </c>
      <c r="I52" s="12" t="str">
        <f>REPLACE('Medium Load'!I52,3,1,3)</f>
        <v>343-1608</v>
      </c>
      <c r="J52" s="12" t="str">
        <f t="shared" si="1"/>
        <v>9-1608-3</v>
      </c>
      <c r="K52" s="12" t="str">
        <f>REPLACE('Medium Load'!K52,1,2,"H")</f>
        <v>H100-200</v>
      </c>
    </row>
    <row r="53" spans="1:11">
      <c r="A53" s="1" t="s">
        <v>52</v>
      </c>
      <c r="B53" s="10" t="str">
        <f>REPLACE('Medium Load'!B53,8,1,"H")</f>
        <v>9-1610-H</v>
      </c>
      <c r="C53" s="10" t="str">
        <f t="shared" si="0"/>
        <v>9-1610-26</v>
      </c>
      <c r="D53" s="12" t="str">
        <f>REPLACE('Medium Load'!D53,3,1,5)</f>
        <v>105-510</v>
      </c>
      <c r="E53" s="12" t="str">
        <f>REPLACE('Medium Load'!E53,3,2,"H")</f>
        <v>10H25</v>
      </c>
      <c r="F53" s="12" t="str">
        <f>REPLACE('Medium Load'!F53,1,3,"H")</f>
        <v>H-15</v>
      </c>
      <c r="G53" s="10" t="str">
        <f>REPLACE('Medium Load'!G53,3,1,5)</f>
        <v>305510D</v>
      </c>
      <c r="H53" s="12" t="str">
        <f>REPLACE('Medium Load'!H53,1,2,"H")</f>
        <v>HP-45</v>
      </c>
      <c r="I53" s="12" t="str">
        <f>REPLACE('Medium Load'!I53,3,1,3)</f>
        <v>343-1610</v>
      </c>
      <c r="J53" s="12" t="str">
        <f t="shared" si="1"/>
        <v>9-1610-3</v>
      </c>
      <c r="K53" s="12" t="str">
        <f>REPLACE('Medium Load'!K53,1,2,"H")</f>
        <v>H100-250</v>
      </c>
    </row>
    <row r="54" spans="1:11">
      <c r="A54" s="1" t="s">
        <v>53</v>
      </c>
      <c r="B54" s="10" t="str">
        <f>REPLACE('Medium Load'!B54,8,1,"H")</f>
        <v>9-1612-H</v>
      </c>
      <c r="C54" s="10" t="str">
        <f t="shared" si="0"/>
        <v>9-1612-26</v>
      </c>
      <c r="D54" s="12" t="str">
        <f>REPLACE('Medium Load'!D54,3,1,5)</f>
        <v>105-512</v>
      </c>
      <c r="E54" s="12" t="str">
        <f>REPLACE('Medium Load'!E54,3,2,"H")</f>
        <v>10H30</v>
      </c>
      <c r="F54" s="12" t="str">
        <f>REPLACE('Medium Load'!F54,1,3,"H")</f>
        <v>H-16</v>
      </c>
      <c r="G54" s="10" t="str">
        <f>REPLACE('Medium Load'!G54,3,1,5)</f>
        <v>305512D</v>
      </c>
      <c r="H54" s="12" t="str">
        <f>REPLACE('Medium Load'!H54,1,2,"H")</f>
        <v>HP-46</v>
      </c>
      <c r="I54" s="12" t="str">
        <f>REPLACE('Medium Load'!I54,3,1,3)</f>
        <v>343-1612</v>
      </c>
      <c r="J54" s="12" t="str">
        <f t="shared" si="1"/>
        <v>9-1612-3</v>
      </c>
      <c r="K54" s="12" t="str">
        <f>REPLACE('Medium Load'!K54,1,2,"H")</f>
        <v>H100-300</v>
      </c>
    </row>
    <row r="55" spans="1:11">
      <c r="A55" s="1" t="s">
        <v>54</v>
      </c>
      <c r="B55" s="10" t="str">
        <f>REPLACE('Medium Load'!B55,8,1,"H")</f>
        <v>9-1614-H</v>
      </c>
      <c r="C55" s="10" t="str">
        <f t="shared" si="0"/>
        <v>9-1614-26</v>
      </c>
      <c r="D55" s="12" t="str">
        <f>REPLACE('Medium Load'!D55,3,1,5)</f>
        <v>105-514</v>
      </c>
      <c r="E55" s="12" t="str">
        <f>REPLACE('Medium Load'!E55,3,2,"H")</f>
        <v>10H35</v>
      </c>
      <c r="F55" s="12" t="str">
        <f>REPLACE('Medium Load'!F55,1,3,"H")</f>
        <v>H-17</v>
      </c>
      <c r="G55" s="10" t="str">
        <f>REPLACE('Medium Load'!G55,3,1,5)</f>
        <v>305514D</v>
      </c>
      <c r="H55" s="12" t="str">
        <f>REPLACE('Medium Load'!H55,1,2,"H")</f>
        <v>HP-47</v>
      </c>
      <c r="I55" s="12" t="str">
        <f>REPLACE('Medium Load'!I55,3,1,3)</f>
        <v>343-1614</v>
      </c>
      <c r="J55" s="12" t="str">
        <f t="shared" si="1"/>
        <v>9-1614-3</v>
      </c>
      <c r="K55" s="12" t="str">
        <f>REPLACE('Medium Load'!K55,1,2,"H")</f>
        <v>H100-350</v>
      </c>
    </row>
    <row r="56" spans="1:11">
      <c r="A56" s="1" t="s">
        <v>55</v>
      </c>
      <c r="B56" s="10" t="str">
        <f>REPLACE('Medium Load'!B56,8,1,"H")</f>
        <v>9-1616-H</v>
      </c>
      <c r="C56" s="10" t="str">
        <f t="shared" si="0"/>
        <v>9-1616-26</v>
      </c>
      <c r="D56" s="12" t="str">
        <f>REPLACE('Medium Load'!D56,3,1,5)</f>
        <v>105-516</v>
      </c>
      <c r="E56" s="12" t="str">
        <f>REPLACE('Medium Load'!E56,3,2,"H")</f>
        <v>10H40</v>
      </c>
      <c r="F56" s="12" t="str">
        <f>REPLACE('Medium Load'!F56,1,3,"H")</f>
        <v>H-18</v>
      </c>
      <c r="G56" s="10" t="str">
        <f>REPLACE('Medium Load'!G56,3,1,5)</f>
        <v>305516D</v>
      </c>
      <c r="H56" s="12" t="str">
        <f>REPLACE('Medium Load'!H56,1,2,"H")</f>
        <v>HP-48</v>
      </c>
      <c r="I56" s="12" t="str">
        <f>REPLACE('Medium Load'!I56,3,1,3)</f>
        <v>343-1616</v>
      </c>
      <c r="J56" s="12" t="str">
        <f t="shared" si="1"/>
        <v>9-1616-3</v>
      </c>
      <c r="K56" s="12" t="str">
        <f>REPLACE('Medium Load'!K56,1,2,"H")</f>
        <v>H100-400</v>
      </c>
    </row>
    <row r="57" spans="1:11">
      <c r="A57" s="1" t="s">
        <v>56</v>
      </c>
      <c r="B57" s="10" t="str">
        <f>REPLACE('Medium Load'!B57,8,1,"H")</f>
        <v>9-1618-H</v>
      </c>
      <c r="C57" s="10" t="str">
        <f t="shared" si="0"/>
        <v>9-1618-26</v>
      </c>
      <c r="D57" s="12" t="str">
        <f>REPLACE('Medium Load'!D57,3,1,5)</f>
        <v>105-518</v>
      </c>
      <c r="E57" s="12" t="str">
        <f>REPLACE('Medium Load'!E57,3,2,"H")</f>
        <v>10H45</v>
      </c>
      <c r="F57" s="12" t="str">
        <f>REPLACE('Medium Load'!F57,1,3,"H")</f>
        <v>H-19</v>
      </c>
      <c r="G57" s="10" t="str">
        <f>REPLACE('Medium Load'!G57,3,1,5)</f>
        <v>305518D</v>
      </c>
      <c r="H57" s="12" t="str">
        <f>REPLACE('Medium Load'!H57,1,2,"H")</f>
        <v>HP-49</v>
      </c>
      <c r="I57" s="12" t="str">
        <f>REPLACE('Medium Load'!I57,3,1,3)</f>
        <v>343-1618</v>
      </c>
      <c r="J57" s="12" t="str">
        <f t="shared" si="1"/>
        <v>9-1618-3</v>
      </c>
      <c r="K57" s="12" t="str">
        <f>REPLACE('Medium Load'!K57,1,2,"H")</f>
        <v>H100-450</v>
      </c>
    </row>
    <row r="58" spans="1:11">
      <c r="A58" s="1" t="s">
        <v>57</v>
      </c>
      <c r="B58" s="10" t="str">
        <f>REPLACE('Medium Load'!B58,8,1,"H")</f>
        <v>9-1620-H</v>
      </c>
      <c r="C58" s="10" t="str">
        <f t="shared" si="0"/>
        <v>9-1620-26</v>
      </c>
      <c r="D58" s="12" t="str">
        <f>REPLACE('Medium Load'!D58,3,1,5)</f>
        <v>105-520</v>
      </c>
      <c r="E58" s="12" t="str">
        <f>REPLACE('Medium Load'!E58,3,2,"H")</f>
        <v>10H50</v>
      </c>
      <c r="F58" s="12" t="str">
        <f>REPLACE('Medium Load'!F58,1,3,"H")</f>
        <v>H-20</v>
      </c>
      <c r="G58" s="10" t="str">
        <f>REPLACE('Medium Load'!G58,3,1,5)</f>
        <v>305520D</v>
      </c>
      <c r="H58" s="12" t="str">
        <f>REPLACE('Medium Load'!H58,1,2,"H")</f>
        <v>HP-410</v>
      </c>
      <c r="I58" s="12" t="str">
        <f>REPLACE('Medium Load'!I58,3,1,3)</f>
        <v>343-1620</v>
      </c>
      <c r="J58" s="12" t="str">
        <f t="shared" si="1"/>
        <v>9-1620-3</v>
      </c>
      <c r="K58" s="12" t="str">
        <f>REPLACE('Medium Load'!K58,1,2,"H")</f>
        <v>H100-500</v>
      </c>
    </row>
    <row r="59" spans="1:11">
      <c r="A59" s="1" t="s">
        <v>58</v>
      </c>
      <c r="B59" s="10" t="str">
        <f>REPLACE('Medium Load'!B59,8,1,"H")</f>
        <v>9-1622-H</v>
      </c>
      <c r="C59" s="10" t="str">
        <f t="shared" si="0"/>
        <v>9-1622-26</v>
      </c>
      <c r="D59" s="12" t="str">
        <f>REPLACE('Medium Load'!D59,3,1,5)</f>
        <v>105-522</v>
      </c>
      <c r="E59" s="12" t="str">
        <f>REPLACE('Medium Load'!E59,3,2,"H")</f>
        <v>10H55</v>
      </c>
      <c r="F59" s="12" t="str">
        <f>REPLACE('Medium Load'!F59,1,3,"H")</f>
        <v>H-21</v>
      </c>
      <c r="G59" s="10" t="str">
        <f>REPLACE('Medium Load'!G59,3,1,5)</f>
        <v>305522D</v>
      </c>
      <c r="H59" s="12" t="str">
        <f>REPLACE('Medium Load'!H59,1,2,"H")</f>
        <v>HP-411</v>
      </c>
      <c r="I59" s="12" t="str">
        <f>REPLACE('Medium Load'!I59,3,1,3)</f>
        <v>343-1622</v>
      </c>
      <c r="J59" s="12" t="str">
        <f t="shared" si="1"/>
        <v>9-1622-3</v>
      </c>
      <c r="K59" s="12" t="str">
        <f>REPLACE('Medium Load'!K59,1,2,"H")</f>
        <v>H100-550</v>
      </c>
    </row>
    <row r="60" spans="1:11">
      <c r="A60" s="1" t="s">
        <v>59</v>
      </c>
      <c r="B60" s="10" t="str">
        <f>REPLACE('Medium Load'!B60,8,1,"H")</f>
        <v>9-1624-H</v>
      </c>
      <c r="C60" s="10" t="str">
        <f t="shared" si="0"/>
        <v>9-1624-26</v>
      </c>
      <c r="D60" s="12" t="str">
        <f>REPLACE('Medium Load'!D60,3,1,5)</f>
        <v>105-524</v>
      </c>
      <c r="E60" s="12" t="str">
        <f>REPLACE('Medium Load'!E60,3,2,"H")</f>
        <v>10H60</v>
      </c>
      <c r="F60" s="12" t="str">
        <f>REPLACE('Medium Load'!F60,1,3,"H")</f>
        <v>H-22</v>
      </c>
      <c r="G60" s="10" t="str">
        <f>REPLACE('Medium Load'!G60,3,1,5)</f>
        <v>305524D</v>
      </c>
      <c r="H60" s="12" t="str">
        <f>REPLACE('Medium Load'!H60,1,2,"H")</f>
        <v>HP-412</v>
      </c>
      <c r="I60" s="12" t="str">
        <f>REPLACE('Medium Load'!I60,3,1,3)</f>
        <v>343-1624</v>
      </c>
      <c r="J60" s="12" t="str">
        <f t="shared" si="1"/>
        <v>9-1624-3</v>
      </c>
      <c r="K60" s="12" t="str">
        <f>REPLACE('Medium Load'!K60,1,2,"H")</f>
        <v>H100-600</v>
      </c>
    </row>
    <row r="61" spans="1:11">
      <c r="A61" s="1" t="s">
        <v>60</v>
      </c>
      <c r="B61" s="10" t="str">
        <f>REPLACE('Medium Load'!B61,8,1,"H")</f>
        <v>9-1628-H</v>
      </c>
      <c r="C61" s="10" t="str">
        <f t="shared" si="0"/>
        <v>9-1628-26</v>
      </c>
      <c r="D61" s="12" t="str">
        <f>REPLACE('Medium Load'!D61,3,1,5)</f>
        <v>105-528</v>
      </c>
      <c r="E61" s="12" t="str">
        <f>REPLACE('Medium Load'!E61,3,2,"H")</f>
        <v>10H70</v>
      </c>
      <c r="F61" s="12" t="str">
        <f>REPLACE('Medium Load'!F61,1,3,"H")</f>
        <v>H-23</v>
      </c>
      <c r="G61" s="10" t="str">
        <f>REPLACE('Medium Load'!G61,3,1,5)</f>
        <v>305528D</v>
      </c>
      <c r="H61" s="12" t="str">
        <f>REPLACE('Medium Load'!H61,1,2,"H")</f>
        <v>HP-414</v>
      </c>
      <c r="I61" s="12" t="str">
        <f>REPLACE('Medium Load'!I61,3,1,3)</f>
        <v>343-1628</v>
      </c>
      <c r="J61" s="12" t="str">
        <f t="shared" si="1"/>
        <v>9-1628-3</v>
      </c>
      <c r="K61" s="12" t="str">
        <f>REPLACE('Medium Load'!K61,1,2,"H")</f>
        <v>H100-700</v>
      </c>
    </row>
    <row r="62" spans="1:11">
      <c r="A62" s="1" t="s">
        <v>61</v>
      </c>
      <c r="B62" s="10" t="str">
        <f>REPLACE('Medium Load'!B62,8,1,"H")</f>
        <v>9-1632-H</v>
      </c>
      <c r="C62" s="10" t="str">
        <f t="shared" si="0"/>
        <v>9-1632-26</v>
      </c>
      <c r="D62" s="12" t="str">
        <f>REPLACE('Medium Load'!D62,3,1,5)</f>
        <v>105-532</v>
      </c>
      <c r="E62" s="12" t="str">
        <f>REPLACE('Medium Load'!E62,3,2,"H")</f>
        <v>10H80</v>
      </c>
      <c r="F62" s="12" t="str">
        <f>REPLACE('Medium Load'!F62,1,3,"H")</f>
        <v>H-24</v>
      </c>
      <c r="G62" s="10" t="str">
        <f>REPLACE('Medium Load'!G62,3,1,5)</f>
        <v>305532D</v>
      </c>
      <c r="H62" s="12" t="str">
        <f>REPLACE('Medium Load'!H62,1,2,"H")</f>
        <v>HP-416</v>
      </c>
      <c r="I62" s="12" t="str">
        <f>REPLACE('Medium Load'!I62,3,1,3)</f>
        <v>343-1632</v>
      </c>
      <c r="J62" s="12" t="str">
        <f t="shared" si="1"/>
        <v>9-1632-3</v>
      </c>
      <c r="K62" s="12" t="str">
        <f>REPLACE('Medium Load'!K62,1,2,"H")</f>
        <v>H100-800</v>
      </c>
    </row>
    <row r="63" spans="1:11">
      <c r="A63" s="1" t="s">
        <v>62</v>
      </c>
      <c r="B63" s="10" t="str">
        <f>REPLACE('Medium Load'!B64,8,1,"H")</f>
        <v>9-1648-H</v>
      </c>
      <c r="C63" s="10" t="str">
        <f t="shared" si="0"/>
        <v>9-1648-26</v>
      </c>
      <c r="D63" s="12" t="str">
        <f>REPLACE('Medium Load'!D64,3,1,5)</f>
        <v>105-548</v>
      </c>
      <c r="E63" s="12" t="str">
        <f>REPLACE('Medium Load'!E64,3,2,"H")</f>
        <v>10H120</v>
      </c>
      <c r="F63" s="12" t="str">
        <f>REPLACE('Medium Load'!F64,1,3,"H")</f>
        <v>H-24A</v>
      </c>
      <c r="G63" s="10" t="str">
        <f>REPLACE('Medium Load'!G64,3,1,5)</f>
        <v>305548D</v>
      </c>
      <c r="H63" s="12" t="str">
        <f>REPLACE('Medium Load'!H64,1,2,"H")</f>
        <v>HP-424</v>
      </c>
      <c r="I63" s="12" t="str">
        <f>REPLACE('Medium Load'!I64,3,1,3)</f>
        <v>343-1648</v>
      </c>
      <c r="J63" s="12" t="str">
        <f t="shared" si="1"/>
        <v>9-1648-3</v>
      </c>
      <c r="K63" s="12" t="str">
        <f>REPLACE('Medium Load'!K64,1,2,"H")</f>
        <v>H100-1200</v>
      </c>
    </row>
    <row r="64" spans="1:11">
      <c r="A64" s="1"/>
    </row>
    <row r="65" spans="1:11">
      <c r="A65" s="1" t="s">
        <v>63</v>
      </c>
      <c r="B65" s="10" t="str">
        <f>REPLACE('Medium Load'!B66,8,1,"H")</f>
        <v>9-2006-H</v>
      </c>
      <c r="C65" s="10" t="str">
        <f t="shared" si="0"/>
        <v>9-2006-26</v>
      </c>
      <c r="D65" s="12" t="str">
        <f>REPLACE('Medium Load'!D66,3,1,5)</f>
        <v>105-606</v>
      </c>
      <c r="E65" s="12" t="str">
        <f>REPLACE('Medium Load'!E66,3,2,"H")</f>
        <v>12H15</v>
      </c>
      <c r="F65" s="12" t="str">
        <f>REPLACE('Medium Load'!F66,1,3,"H")</f>
        <v>H-36</v>
      </c>
      <c r="G65" s="10" t="str">
        <f>REPLACE('Medium Load'!G66,3,1,5)</f>
        <v>305606D</v>
      </c>
      <c r="H65" s="12" t="str">
        <f>REPLACE('Medium Load'!H66,1,2,"H")</f>
        <v>HP-53</v>
      </c>
      <c r="I65" s="12" t="str">
        <f>REPLACE('Medium Load'!I66,3,1,3)</f>
        <v>343-2006</v>
      </c>
      <c r="J65" s="12" t="str">
        <f t="shared" si="1"/>
        <v>9-2006-3</v>
      </c>
      <c r="K65" s="12" t="str">
        <f>REPLACE('Medium Load'!K66,1,2,"H")</f>
        <v>H125-150</v>
      </c>
    </row>
    <row r="66" spans="1:11">
      <c r="A66" s="1" t="s">
        <v>64</v>
      </c>
      <c r="B66" s="10" t="str">
        <f>REPLACE('Medium Load'!B67,8,1,"H")</f>
        <v>9-2007-H</v>
      </c>
      <c r="C66" s="10" t="str">
        <f t="shared" si="0"/>
        <v>9-2007-26</v>
      </c>
      <c r="D66" s="12" t="str">
        <f>REPLACE('Medium Load'!D67,3,1,5)</f>
        <v>105-607</v>
      </c>
      <c r="E66" s="12" t="str">
        <f>REPLACE('Medium Load'!E67,3,2,"H")</f>
        <v>12H17</v>
      </c>
      <c r="F66" s="12" t="str">
        <f>REPLACE('Medium Load'!F67,1,3,"H")</f>
        <v>H-36A</v>
      </c>
      <c r="G66" s="10" t="str">
        <f>REPLACE('Medium Load'!G67,3,1,5)</f>
        <v>305607D</v>
      </c>
      <c r="H66" s="12" t="str">
        <f>REPLACE('Medium Load'!H67,1,2,"H")</f>
        <v>HP-53A</v>
      </c>
      <c r="I66" s="12" t="str">
        <f>REPLACE('Medium Load'!I67,3,1,3)</f>
        <v>343-2007</v>
      </c>
      <c r="J66" s="12" t="str">
        <f t="shared" si="1"/>
        <v>9-2007-3</v>
      </c>
      <c r="K66" s="12" t="str">
        <f>REPLACE('Medium Load'!K67,1,2,"H")</f>
        <v>H125-175</v>
      </c>
    </row>
    <row r="67" spans="1:11">
      <c r="A67" s="1" t="s">
        <v>65</v>
      </c>
      <c r="B67" s="10" t="str">
        <f>REPLACE('Medium Load'!B68,8,1,"H")</f>
        <v>9-2008-H</v>
      </c>
      <c r="C67" s="10" t="str">
        <f t="shared" si="0"/>
        <v>9-2008-26</v>
      </c>
      <c r="D67" s="12" t="str">
        <f>REPLACE('Medium Load'!D68,3,1,5)</f>
        <v>105-608</v>
      </c>
      <c r="E67" s="12" t="str">
        <f>REPLACE('Medium Load'!E68,3,2,"H")</f>
        <v>12H20</v>
      </c>
      <c r="F67" s="12" t="str">
        <f>REPLACE('Medium Load'!F68,1,3,"H")</f>
        <v>H-37</v>
      </c>
      <c r="G67" s="10" t="str">
        <f>REPLACE('Medium Load'!G68,3,1,5)</f>
        <v>305608D</v>
      </c>
      <c r="H67" s="12" t="str">
        <f>REPLACE('Medium Load'!H68,1,2,"H")</f>
        <v>HP-54</v>
      </c>
      <c r="I67" s="12" t="str">
        <f>REPLACE('Medium Load'!I68,3,1,3)</f>
        <v>343-2008</v>
      </c>
      <c r="J67" s="12" t="str">
        <f t="shared" si="1"/>
        <v>9-2008-3</v>
      </c>
      <c r="K67" s="12" t="str">
        <f>REPLACE('Medium Load'!K68,1,2,"H")</f>
        <v>H125-200</v>
      </c>
    </row>
    <row r="68" spans="1:11">
      <c r="A68" s="1" t="s">
        <v>66</v>
      </c>
      <c r="B68" s="10" t="str">
        <f>REPLACE('Medium Load'!B69,8,1,"H")</f>
        <v>9-2010-H</v>
      </c>
      <c r="C68" s="10" t="str">
        <f t="shared" ref="C68:C106" si="2">REPLACE(B68,8, 2, 26)</f>
        <v>9-2010-26</v>
      </c>
      <c r="D68" s="12" t="str">
        <f>REPLACE('Medium Load'!D69,3,1,5)</f>
        <v>105-610</v>
      </c>
      <c r="E68" s="12" t="str">
        <f>REPLACE('Medium Load'!E69,3,2,"H")</f>
        <v>12H25</v>
      </c>
      <c r="F68" s="12" t="str">
        <f>REPLACE('Medium Load'!F69,1,3,"H")</f>
        <v>H-38</v>
      </c>
      <c r="G68" s="10" t="str">
        <f>REPLACE('Medium Load'!G69,3,1,5)</f>
        <v>305610D</v>
      </c>
      <c r="H68" s="12" t="str">
        <f>REPLACE('Medium Load'!H69,1,2,"H")</f>
        <v>HP-55</v>
      </c>
      <c r="I68" s="12" t="str">
        <f>REPLACE('Medium Load'!I69,3,1,3)</f>
        <v>343-2010</v>
      </c>
      <c r="J68" s="12" t="str">
        <f t="shared" ref="J68:J106" si="3">REPLACE(B68,8,2,3)</f>
        <v>9-2010-3</v>
      </c>
      <c r="K68" s="12" t="str">
        <f>REPLACE('Medium Load'!K69,1,2,"H")</f>
        <v>H125-250</v>
      </c>
    </row>
    <row r="69" spans="1:11">
      <c r="A69" s="1" t="s">
        <v>67</v>
      </c>
      <c r="B69" s="10" t="str">
        <f>REPLACE('Medium Load'!B70,8,1,"H")</f>
        <v>9-2012-H</v>
      </c>
      <c r="C69" s="10" t="str">
        <f t="shared" si="2"/>
        <v>9-2012-26</v>
      </c>
      <c r="D69" s="12" t="str">
        <f>REPLACE('Medium Load'!D70,3,1,5)</f>
        <v>105-612</v>
      </c>
      <c r="E69" s="12" t="str">
        <f>REPLACE('Medium Load'!E70,3,2,"H")</f>
        <v>12H30</v>
      </c>
      <c r="F69" s="12" t="str">
        <f>REPLACE('Medium Load'!F70,1,3,"H")</f>
        <v>H-39</v>
      </c>
      <c r="G69" s="10" t="str">
        <f>REPLACE('Medium Load'!G70,3,1,5)</f>
        <v>305612D</v>
      </c>
      <c r="H69" s="12" t="str">
        <f>REPLACE('Medium Load'!H70,1,2,"H")</f>
        <v>HP-56</v>
      </c>
      <c r="I69" s="12" t="str">
        <f>REPLACE('Medium Load'!I70,3,1,3)</f>
        <v>343-2012</v>
      </c>
      <c r="J69" s="12" t="str">
        <f t="shared" si="3"/>
        <v>9-2012-3</v>
      </c>
      <c r="K69" s="12" t="str">
        <f>REPLACE('Medium Load'!K70,1,2,"H")</f>
        <v>H125-300</v>
      </c>
    </row>
    <row r="70" spans="1:11">
      <c r="A70" s="1" t="s">
        <v>68</v>
      </c>
      <c r="B70" s="10" t="str">
        <f>REPLACE('Medium Load'!B71,8,1,"H")</f>
        <v>9-2014-H</v>
      </c>
      <c r="C70" s="10" t="str">
        <f t="shared" si="2"/>
        <v>9-2014-26</v>
      </c>
      <c r="D70" s="12" t="str">
        <f>REPLACE('Medium Load'!D71,3,1,5)</f>
        <v>105-614</v>
      </c>
      <c r="E70" s="12" t="str">
        <f>REPLACE('Medium Load'!E71,3,2,"H")</f>
        <v>12H35</v>
      </c>
      <c r="F70" s="12" t="str">
        <f>REPLACE('Medium Load'!F71,1,3,"H")</f>
        <v>H-40</v>
      </c>
      <c r="G70" s="10" t="str">
        <f>REPLACE('Medium Load'!G71,3,1,5)</f>
        <v>305614D</v>
      </c>
      <c r="H70" s="12" t="str">
        <f>REPLACE('Medium Load'!H71,1,2,"H")</f>
        <v>HP-57</v>
      </c>
      <c r="I70" s="12" t="str">
        <f>REPLACE('Medium Load'!I71,3,1,3)</f>
        <v>343-2014</v>
      </c>
      <c r="J70" s="12" t="str">
        <f t="shared" si="3"/>
        <v>9-2014-3</v>
      </c>
      <c r="K70" s="12" t="str">
        <f>REPLACE('Medium Load'!K71,1,2,"H")</f>
        <v>H125-350</v>
      </c>
    </row>
    <row r="71" spans="1:11">
      <c r="A71" s="1" t="s">
        <v>69</v>
      </c>
      <c r="B71" s="10" t="str">
        <f>REPLACE('Medium Load'!B72,8,1,"H")</f>
        <v>9-2016-H</v>
      </c>
      <c r="C71" s="10" t="str">
        <f t="shared" si="2"/>
        <v>9-2016-26</v>
      </c>
      <c r="D71" s="12" t="str">
        <f>REPLACE('Medium Load'!D72,3,1,5)</f>
        <v>105-616</v>
      </c>
      <c r="E71" s="12" t="str">
        <f>REPLACE('Medium Load'!E72,3,2,"H")</f>
        <v>12H40</v>
      </c>
      <c r="F71" s="12" t="str">
        <f>REPLACE('Medium Load'!F72,1,3,"H")</f>
        <v>H-41</v>
      </c>
      <c r="G71" s="10" t="str">
        <f>REPLACE('Medium Load'!G72,3,1,5)</f>
        <v>305616D</v>
      </c>
      <c r="H71" s="12" t="str">
        <f>REPLACE('Medium Load'!H72,1,2,"H")</f>
        <v>HP-58</v>
      </c>
      <c r="I71" s="12" t="str">
        <f>REPLACE('Medium Load'!I72,3,1,3)</f>
        <v>343-2016</v>
      </c>
      <c r="J71" s="12" t="str">
        <f t="shared" si="3"/>
        <v>9-2016-3</v>
      </c>
      <c r="K71" s="12" t="str">
        <f>REPLACE('Medium Load'!K72,1,2,"H")</f>
        <v>H125-400</v>
      </c>
    </row>
    <row r="72" spans="1:11">
      <c r="A72" s="1" t="s">
        <v>70</v>
      </c>
      <c r="B72" s="10" t="str">
        <f>REPLACE('Medium Load'!B73,8,1,"H")</f>
        <v>9-2018-H</v>
      </c>
      <c r="C72" s="10" t="str">
        <f t="shared" si="2"/>
        <v>9-2018-26</v>
      </c>
      <c r="D72" s="12" t="str">
        <f>REPLACE('Medium Load'!D73,3,1,5)</f>
        <v>105-618</v>
      </c>
      <c r="E72" s="12" t="str">
        <f>REPLACE('Medium Load'!E73,3,2,"H")</f>
        <v>12H45</v>
      </c>
      <c r="F72" s="12" t="str">
        <f>REPLACE('Medium Load'!F73,1,3,"H")</f>
        <v>H-42</v>
      </c>
      <c r="G72" s="10" t="str">
        <f>REPLACE('Medium Load'!G73,3,1,5)</f>
        <v>305618D</v>
      </c>
      <c r="H72" s="12" t="str">
        <f>REPLACE('Medium Load'!H73,1,2,"H")</f>
        <v>HP-59</v>
      </c>
      <c r="I72" s="12" t="str">
        <f>REPLACE('Medium Load'!I73,3,1,3)</f>
        <v>343-2018</v>
      </c>
      <c r="J72" s="12" t="str">
        <f t="shared" si="3"/>
        <v>9-2018-3</v>
      </c>
      <c r="K72" s="12" t="str">
        <f>REPLACE('Medium Load'!K73,1,2,"H")</f>
        <v>H125-450</v>
      </c>
    </row>
    <row r="73" spans="1:11">
      <c r="A73" s="1" t="s">
        <v>71</v>
      </c>
      <c r="B73" s="10" t="str">
        <f>REPLACE('Medium Load'!B74,8,1,"H")</f>
        <v>9-2020-H</v>
      </c>
      <c r="C73" s="10" t="str">
        <f t="shared" si="2"/>
        <v>9-2020-26</v>
      </c>
      <c r="D73" s="12" t="str">
        <f>REPLACE('Medium Load'!D74,3,1,5)</f>
        <v>105-620</v>
      </c>
      <c r="E73" s="12" t="str">
        <f>REPLACE('Medium Load'!E74,3,2,"H")</f>
        <v>12H50</v>
      </c>
      <c r="F73" s="12" t="str">
        <f>REPLACE('Medium Load'!F74,1,3,"H")</f>
        <v>H-43</v>
      </c>
      <c r="G73" s="10" t="str">
        <f>REPLACE('Medium Load'!G74,3,1,5)</f>
        <v>305620D</v>
      </c>
      <c r="H73" s="12" t="str">
        <f>REPLACE('Medium Load'!H74,1,2,"H")</f>
        <v>HP-510</v>
      </c>
      <c r="I73" s="12" t="str">
        <f>REPLACE('Medium Load'!I74,3,1,3)</f>
        <v>343-2020</v>
      </c>
      <c r="J73" s="12" t="str">
        <f t="shared" si="3"/>
        <v>9-2020-3</v>
      </c>
      <c r="K73" s="12" t="str">
        <f>REPLACE('Medium Load'!K74,1,2,"H")</f>
        <v>H125-500</v>
      </c>
    </row>
    <row r="74" spans="1:11">
      <c r="A74" s="1" t="s">
        <v>72</v>
      </c>
      <c r="B74" s="10" t="str">
        <f>REPLACE('Medium Load'!B75,8,1,"H")</f>
        <v>9-2022-H</v>
      </c>
      <c r="C74" s="10" t="str">
        <f t="shared" si="2"/>
        <v>9-2022-26</v>
      </c>
      <c r="D74" s="12" t="str">
        <f>REPLACE('Medium Load'!D75,3,1,5)</f>
        <v>105-622</v>
      </c>
      <c r="E74" s="12" t="str">
        <f>REPLACE('Medium Load'!E75,3,2,"H")</f>
        <v>12H55</v>
      </c>
      <c r="F74" s="12" t="str">
        <f>REPLACE('Medium Load'!F75,1,3,"H")</f>
        <v>H-44</v>
      </c>
      <c r="G74" s="10" t="str">
        <f>REPLACE('Medium Load'!G75,3,1,5)</f>
        <v>305622D</v>
      </c>
      <c r="H74" s="12" t="str">
        <f>REPLACE('Medium Load'!H75,1,2,"H")</f>
        <v>HP-511</v>
      </c>
      <c r="I74" s="12" t="str">
        <f>REPLACE('Medium Load'!I75,3,1,3)</f>
        <v>343-2022</v>
      </c>
      <c r="J74" s="12" t="str">
        <f t="shared" si="3"/>
        <v>9-2022-3</v>
      </c>
      <c r="K74" s="12" t="str">
        <f>REPLACE('Medium Load'!K75,1,2,"H")</f>
        <v>H125-550</v>
      </c>
    </row>
    <row r="75" spans="1:11">
      <c r="A75" s="1" t="s">
        <v>73</v>
      </c>
      <c r="B75" s="10" t="str">
        <f>REPLACE('Medium Load'!B76,8,1,"H")</f>
        <v>9-2024-H</v>
      </c>
      <c r="C75" s="10" t="str">
        <f t="shared" si="2"/>
        <v>9-2024-26</v>
      </c>
      <c r="D75" s="12" t="str">
        <f>REPLACE('Medium Load'!D76,3,1,5)</f>
        <v>105-624</v>
      </c>
      <c r="E75" s="12" t="str">
        <f>REPLACE('Medium Load'!E76,3,2,"H")</f>
        <v>12H60</v>
      </c>
      <c r="F75" s="12" t="str">
        <f>REPLACE('Medium Load'!F76,1,3,"H")</f>
        <v>H-45</v>
      </c>
      <c r="G75" s="10" t="str">
        <f>REPLACE('Medium Load'!G76,3,1,5)</f>
        <v>305624D</v>
      </c>
      <c r="H75" s="12" t="str">
        <f>REPLACE('Medium Load'!H76,1,2,"H")</f>
        <v>HP-512</v>
      </c>
      <c r="I75" s="12" t="str">
        <f>REPLACE('Medium Load'!I76,3,1,3)</f>
        <v>343-2024</v>
      </c>
      <c r="J75" s="12" t="str">
        <f t="shared" si="3"/>
        <v>9-2024-3</v>
      </c>
      <c r="K75" s="12" t="str">
        <f>REPLACE('Medium Load'!K76,1,2,"H")</f>
        <v>H125-600</v>
      </c>
    </row>
    <row r="76" spans="1:11">
      <c r="A76" s="1" t="s">
        <v>74</v>
      </c>
      <c r="B76" s="10" t="str">
        <f>REPLACE('Medium Load'!B77,8,1,"H")</f>
        <v>9-2028-H</v>
      </c>
      <c r="C76" s="10" t="str">
        <f t="shared" si="2"/>
        <v>9-2028-26</v>
      </c>
      <c r="D76" s="12" t="str">
        <f>REPLACE('Medium Load'!D77,3,1,5)</f>
        <v>105-628</v>
      </c>
      <c r="E76" s="12" t="str">
        <f>REPLACE('Medium Load'!E77,3,2,"H")</f>
        <v>12H70</v>
      </c>
      <c r="F76" s="12" t="str">
        <f>REPLACE('Medium Load'!F77,1,3,"H")</f>
        <v>H-46</v>
      </c>
      <c r="G76" s="10" t="str">
        <f>REPLACE('Medium Load'!G77,3,1,5)</f>
        <v>305628D</v>
      </c>
      <c r="H76" s="12" t="str">
        <f>REPLACE('Medium Load'!H77,1,2,"H")</f>
        <v>HP-514</v>
      </c>
      <c r="I76" s="12" t="str">
        <f>REPLACE('Medium Load'!I77,3,1,3)</f>
        <v>343-2028</v>
      </c>
      <c r="J76" s="12" t="str">
        <f t="shared" si="3"/>
        <v>9-2028-3</v>
      </c>
      <c r="K76" s="12" t="str">
        <f>REPLACE('Medium Load'!K77,1,2,"H")</f>
        <v>H125-700</v>
      </c>
    </row>
    <row r="77" spans="1:11">
      <c r="A77" s="1" t="s">
        <v>75</v>
      </c>
      <c r="B77" s="10" t="str">
        <f>REPLACE('Medium Load'!B78,8,1,"H")</f>
        <v>9-2032-H</v>
      </c>
      <c r="C77" s="10" t="str">
        <f t="shared" si="2"/>
        <v>9-2032-26</v>
      </c>
      <c r="D77" s="12" t="str">
        <f>REPLACE('Medium Load'!D78,3,1,5)</f>
        <v>105-632</v>
      </c>
      <c r="E77" s="12" t="str">
        <f>REPLACE('Medium Load'!E78,3,2,"H")</f>
        <v>12H80</v>
      </c>
      <c r="F77" s="12" t="str">
        <f>REPLACE('Medium Load'!F78,1,3,"H")</f>
        <v>H-47</v>
      </c>
      <c r="G77" s="10" t="str">
        <f>REPLACE('Medium Load'!G78,3,1,5)</f>
        <v>305632D</v>
      </c>
      <c r="H77" s="12" t="str">
        <f>REPLACE('Medium Load'!H78,1,2,"H")</f>
        <v>HP-516</v>
      </c>
      <c r="I77" s="12" t="str">
        <f>REPLACE('Medium Load'!I78,3,1,3)</f>
        <v>343-2032</v>
      </c>
      <c r="J77" s="12" t="str">
        <f t="shared" si="3"/>
        <v>9-2032-3</v>
      </c>
      <c r="K77" s="12" t="str">
        <f>REPLACE('Medium Load'!K78,1,2,"H")</f>
        <v>H125-800</v>
      </c>
    </row>
    <row r="78" spans="1:11">
      <c r="A78" s="1" t="s">
        <v>76</v>
      </c>
      <c r="B78" s="10" t="str">
        <f>REPLACE('Medium Load'!B79,8,1,"H")</f>
        <v>9-2040-H</v>
      </c>
      <c r="C78" s="10" t="str">
        <f t="shared" si="2"/>
        <v>9-2040-26</v>
      </c>
      <c r="D78" s="12" t="str">
        <f>REPLACE('Medium Load'!D79,3,1,5)</f>
        <v>105-640</v>
      </c>
      <c r="E78" s="12" t="str">
        <f>REPLACE('Medium Load'!E79,3,2,"H")</f>
        <v>12H100</v>
      </c>
      <c r="F78" s="12" t="str">
        <f>REPLACE('Medium Load'!F79,1,3,"H")</f>
        <v>H-48</v>
      </c>
      <c r="G78" s="10" t="str">
        <f>REPLACE('Medium Load'!G79,3,1,5)</f>
        <v>305640D</v>
      </c>
      <c r="H78" s="12" t="str">
        <f>REPLACE('Medium Load'!H79,1,2,"H")</f>
        <v>HP-520</v>
      </c>
      <c r="I78" s="12" t="str">
        <f>REPLACE('Medium Load'!I79,3,1,3)</f>
        <v>343-2040</v>
      </c>
      <c r="J78" s="12" t="str">
        <f t="shared" si="3"/>
        <v>9-2040-3</v>
      </c>
      <c r="K78" s="12" t="str">
        <f>REPLACE('Medium Load'!K79,1,2,"H")</f>
        <v>H125-1000</v>
      </c>
    </row>
    <row r="79" spans="1:11">
      <c r="A79" s="1" t="s">
        <v>77</v>
      </c>
      <c r="B79" s="10" t="str">
        <f>REPLACE('Medium Load'!B80,8,1,"H")</f>
        <v>9-2048-H</v>
      </c>
      <c r="C79" s="10" t="str">
        <f t="shared" si="2"/>
        <v>9-2048-26</v>
      </c>
      <c r="D79" s="12" t="str">
        <f>REPLACE('Medium Load'!D80,3,1,5)</f>
        <v>105-648</v>
      </c>
      <c r="E79" s="12" t="str">
        <f>REPLACE('Medium Load'!E80,3,2,"H")</f>
        <v>12H120</v>
      </c>
      <c r="F79" s="12" t="str">
        <f>REPLACE('Medium Load'!F80,1,3,"H")</f>
        <v>H-48A</v>
      </c>
      <c r="G79" s="10" t="str">
        <f>REPLACE('Medium Load'!G80,3,1,5)</f>
        <v>305648D</v>
      </c>
      <c r="H79" s="12" t="str">
        <f>REPLACE('Medium Load'!H80,1,2,"H")</f>
        <v>HP-524</v>
      </c>
      <c r="I79" s="12" t="str">
        <f>REPLACE('Medium Load'!I80,3,1,3)</f>
        <v>343-2048</v>
      </c>
      <c r="J79" s="12" t="str">
        <f t="shared" si="3"/>
        <v>9-2048-3</v>
      </c>
      <c r="K79" s="12" t="str">
        <f>REPLACE('Medium Load'!K80,1,2,"H")</f>
        <v>H125-1200</v>
      </c>
    </row>
    <row r="80" spans="1:11">
      <c r="A80" s="1"/>
    </row>
    <row r="81" spans="1:11">
      <c r="A81" s="1" t="s">
        <v>78</v>
      </c>
      <c r="B81" s="10" t="str">
        <f>REPLACE('Medium Load'!B82,8,1,"H")</f>
        <v>9-2408-H</v>
      </c>
      <c r="C81" s="10" t="str">
        <f t="shared" si="2"/>
        <v>9-2408-26</v>
      </c>
      <c r="D81" s="12" t="str">
        <f>REPLACE('Medium Load'!D82,3,1,5)</f>
        <v>105-708</v>
      </c>
      <c r="E81" s="12" t="str">
        <f>REPLACE('Medium Load'!E82,3,2,"H")</f>
        <v>15H20</v>
      </c>
      <c r="F81" s="12" t="str">
        <f>REPLACE('Medium Load'!F82,1,3,"H")</f>
        <v>H-49</v>
      </c>
      <c r="G81" s="10" t="str">
        <f>REPLACE('Medium Load'!G82,3,1,5)</f>
        <v>305708D</v>
      </c>
      <c r="H81" s="12" t="str">
        <f>REPLACE('Medium Load'!H82,1,2,"H")</f>
        <v>HP-64</v>
      </c>
      <c r="I81" s="12" t="str">
        <f>REPLACE('Medium Load'!I82,3,1,3)</f>
        <v>343-2408</v>
      </c>
      <c r="J81" s="12" t="str">
        <f t="shared" si="3"/>
        <v>9-2408-3</v>
      </c>
      <c r="K81" s="12" t="str">
        <f>REPLACE('Medium Load'!K82,1,2,"H")</f>
        <v>H150-200</v>
      </c>
    </row>
    <row r="82" spans="1:11">
      <c r="A82" s="1" t="s">
        <v>79</v>
      </c>
      <c r="B82" s="10" t="str">
        <f>REPLACE('Medium Load'!B83,8,1,"H")</f>
        <v>9-2410-H</v>
      </c>
      <c r="C82" s="10" t="str">
        <f t="shared" si="2"/>
        <v>9-2410-26</v>
      </c>
      <c r="D82" s="12" t="str">
        <f>REPLACE('Medium Load'!D83,3,1,5)</f>
        <v>105-710</v>
      </c>
      <c r="E82" s="12" t="str">
        <f>REPLACE('Medium Load'!E83,3,2,"H")</f>
        <v>15H25</v>
      </c>
      <c r="F82" s="12" t="str">
        <f>REPLACE('Medium Load'!F83,1,3,"H")</f>
        <v>H-50</v>
      </c>
      <c r="G82" s="10" t="str">
        <f>REPLACE('Medium Load'!G83,3,1,5)</f>
        <v>305710D</v>
      </c>
      <c r="H82" s="12" t="str">
        <f>REPLACE('Medium Load'!H83,1,2,"H")</f>
        <v>HP-65</v>
      </c>
      <c r="I82" s="12" t="str">
        <f>REPLACE('Medium Load'!I83,3,1,3)</f>
        <v>343-2410</v>
      </c>
      <c r="J82" s="12" t="str">
        <f t="shared" si="3"/>
        <v>9-2410-3</v>
      </c>
      <c r="K82" s="12" t="str">
        <f>REPLACE('Medium Load'!K83,1,2,"H")</f>
        <v>H150-250</v>
      </c>
    </row>
    <row r="83" spans="1:11">
      <c r="A83" s="1" t="s">
        <v>80</v>
      </c>
      <c r="B83" s="10" t="str">
        <f>REPLACE('Medium Load'!B84,8,1,"H")</f>
        <v>9-2412-H</v>
      </c>
      <c r="C83" s="10" t="str">
        <f t="shared" si="2"/>
        <v>9-2412-26</v>
      </c>
      <c r="D83" s="12" t="str">
        <f>REPLACE('Medium Load'!D84,3,1,5)</f>
        <v>105-712</v>
      </c>
      <c r="E83" s="12" t="str">
        <f>REPLACE('Medium Load'!E84,3,2,"H")</f>
        <v>15H30</v>
      </c>
      <c r="F83" s="12" t="str">
        <f>REPLACE('Medium Load'!F84,1,3,"H")</f>
        <v>H-51</v>
      </c>
      <c r="G83" s="10" t="str">
        <f>REPLACE('Medium Load'!G84,3,1,5)</f>
        <v>305712D</v>
      </c>
      <c r="H83" s="12" t="str">
        <f>REPLACE('Medium Load'!H84,1,2,"H")</f>
        <v>HP-66</v>
      </c>
      <c r="I83" s="12" t="str">
        <f>REPLACE('Medium Load'!I84,3,1,3)</f>
        <v>343-2412</v>
      </c>
      <c r="J83" s="12" t="str">
        <f t="shared" si="3"/>
        <v>9-2412-3</v>
      </c>
      <c r="K83" s="12" t="str">
        <f>REPLACE('Medium Load'!K84,1,2,"H")</f>
        <v>H150-300</v>
      </c>
    </row>
    <row r="84" spans="1:11">
      <c r="A84" s="1" t="s">
        <v>81</v>
      </c>
      <c r="B84" s="10" t="str">
        <f>REPLACE('Medium Load'!B85,8,1,"H")</f>
        <v>9-2414-H</v>
      </c>
      <c r="C84" s="10" t="str">
        <f t="shared" si="2"/>
        <v>9-2414-26</v>
      </c>
      <c r="D84" s="12" t="str">
        <f>REPLACE('Medium Load'!D85,3,1,5)</f>
        <v>105-714</v>
      </c>
      <c r="E84" s="12" t="str">
        <f>REPLACE('Medium Load'!E85,3,2,"H")</f>
        <v>15H35</v>
      </c>
      <c r="F84" s="12" t="str">
        <f>REPLACE('Medium Load'!F85,1,3,"H")</f>
        <v>H-52</v>
      </c>
      <c r="G84" s="10" t="str">
        <f>REPLACE('Medium Load'!G85,3,1,5)</f>
        <v>305714D</v>
      </c>
      <c r="H84" s="12" t="str">
        <f>REPLACE('Medium Load'!H85,1,2,"H")</f>
        <v>HP-67</v>
      </c>
      <c r="I84" s="12" t="str">
        <f>REPLACE('Medium Load'!I85,3,1,3)</f>
        <v>343-2414</v>
      </c>
      <c r="J84" s="12" t="str">
        <f t="shared" si="3"/>
        <v>9-2414-3</v>
      </c>
      <c r="K84" s="12" t="str">
        <f>REPLACE('Medium Load'!K85,1,2,"H")</f>
        <v>H150-350</v>
      </c>
    </row>
    <row r="85" spans="1:11">
      <c r="A85" s="1" t="s">
        <v>82</v>
      </c>
      <c r="B85" s="10" t="str">
        <f>REPLACE('Medium Load'!B86,8,1,"H")</f>
        <v>9-2416-H</v>
      </c>
      <c r="C85" s="10" t="str">
        <f t="shared" si="2"/>
        <v>9-2416-26</v>
      </c>
      <c r="D85" s="12" t="str">
        <f>REPLACE('Medium Load'!D86,3,1,5)</f>
        <v>105-716</v>
      </c>
      <c r="E85" s="12" t="str">
        <f>REPLACE('Medium Load'!E86,3,2,"H")</f>
        <v>15H40</v>
      </c>
      <c r="F85" s="12" t="str">
        <f>REPLACE('Medium Load'!F86,1,3,"H")</f>
        <v>H-53</v>
      </c>
      <c r="G85" s="10" t="str">
        <f>REPLACE('Medium Load'!G86,3,1,5)</f>
        <v>305716D</v>
      </c>
      <c r="H85" s="12" t="str">
        <f>REPLACE('Medium Load'!H86,1,2,"H")</f>
        <v>HP-68</v>
      </c>
      <c r="I85" s="12" t="str">
        <f>REPLACE('Medium Load'!I86,3,1,3)</f>
        <v>343-2416</v>
      </c>
      <c r="J85" s="12" t="str">
        <f t="shared" si="3"/>
        <v>9-2416-3</v>
      </c>
      <c r="K85" s="12" t="str">
        <f>REPLACE('Medium Load'!K86,1,2,"H")</f>
        <v>H150-400</v>
      </c>
    </row>
    <row r="86" spans="1:11">
      <c r="A86" s="1" t="s">
        <v>83</v>
      </c>
      <c r="B86" s="10" t="str">
        <f>REPLACE('Medium Load'!B87,8,1,"H")</f>
        <v>9-2418-H</v>
      </c>
      <c r="C86" s="10" t="str">
        <f t="shared" si="2"/>
        <v>9-2418-26</v>
      </c>
      <c r="D86" s="12" t="str">
        <f>REPLACE('Medium Load'!D87,3,1,5)</f>
        <v>105-718</v>
      </c>
      <c r="E86" s="12" t="str">
        <f>REPLACE('Medium Load'!E87,3,2,"H")</f>
        <v>15H45</v>
      </c>
      <c r="F86" s="12" t="str">
        <f>REPLACE('Medium Load'!F87,1,3,"H")</f>
        <v>H-54</v>
      </c>
      <c r="G86" s="10" t="str">
        <f>REPLACE('Medium Load'!G87,3,1,5)</f>
        <v>305718D</v>
      </c>
      <c r="H86" s="12" t="str">
        <f>REPLACE('Medium Load'!H87,1,2,"H")</f>
        <v>HP-69</v>
      </c>
      <c r="I86" s="12" t="str">
        <f>REPLACE('Medium Load'!I87,3,1,3)</f>
        <v>343-2418</v>
      </c>
      <c r="J86" s="12" t="str">
        <f t="shared" si="3"/>
        <v>9-2418-3</v>
      </c>
      <c r="K86" s="12" t="str">
        <f>REPLACE('Medium Load'!K87,1,2,"H")</f>
        <v>H150-450</v>
      </c>
    </row>
    <row r="87" spans="1:11">
      <c r="A87" s="1" t="s">
        <v>84</v>
      </c>
      <c r="B87" s="10" t="str">
        <f>REPLACE('Medium Load'!B88,8,1,"H")</f>
        <v>9-2420-H</v>
      </c>
      <c r="C87" s="10" t="str">
        <f t="shared" si="2"/>
        <v>9-2420-26</v>
      </c>
      <c r="D87" s="12" t="str">
        <f>REPLACE('Medium Load'!D88,3,1,5)</f>
        <v>105-720</v>
      </c>
      <c r="E87" s="12" t="str">
        <f>REPLACE('Medium Load'!E88,3,2,"H")</f>
        <v>15H50</v>
      </c>
      <c r="F87" s="12" t="str">
        <f>REPLACE('Medium Load'!F88,1,3,"H")</f>
        <v>H-55</v>
      </c>
      <c r="G87" s="10" t="str">
        <f>REPLACE('Medium Load'!G88,3,1,5)</f>
        <v>305720D</v>
      </c>
      <c r="H87" s="12" t="str">
        <f>REPLACE('Medium Load'!H88,1,2,"H")</f>
        <v>HP-610</v>
      </c>
      <c r="I87" s="12" t="str">
        <f>REPLACE('Medium Load'!I88,3,1,3)</f>
        <v>343-2420</v>
      </c>
      <c r="J87" s="12" t="str">
        <f t="shared" si="3"/>
        <v>9-2420-3</v>
      </c>
      <c r="K87" s="12" t="str">
        <f>REPLACE('Medium Load'!K88,1,2,"H")</f>
        <v>H150-500</v>
      </c>
    </row>
    <row r="88" spans="1:11">
      <c r="A88" s="1" t="s">
        <v>85</v>
      </c>
      <c r="B88" s="10" t="str">
        <f>REPLACE('Medium Load'!B89,8,1,"H")</f>
        <v>9-2422-H</v>
      </c>
      <c r="C88" s="10" t="str">
        <f t="shared" si="2"/>
        <v>9-2422-26</v>
      </c>
      <c r="D88" s="12" t="str">
        <f>REPLACE('Medium Load'!D89,3,1,5)</f>
        <v>105-722</v>
      </c>
      <c r="E88" s="12" t="str">
        <f>REPLACE('Medium Load'!E89,3,2,"H")</f>
        <v>15H55</v>
      </c>
      <c r="F88" s="12" t="str">
        <f>REPLACE('Medium Load'!F89,1,3,"H")</f>
        <v>H-55A</v>
      </c>
      <c r="G88" s="10" t="str">
        <f>REPLACE('Medium Load'!G89,3,1,5)</f>
        <v>305722D</v>
      </c>
      <c r="H88" s="12" t="str">
        <f>REPLACE('Medium Load'!H89,1,2,"H")</f>
        <v>HP-611</v>
      </c>
      <c r="I88" s="12" t="str">
        <f>REPLACE('Medium Load'!I89,3,1,3)</f>
        <v>343-2422</v>
      </c>
      <c r="J88" s="12" t="str">
        <f t="shared" si="3"/>
        <v>9-2422-3</v>
      </c>
      <c r="K88" s="12" t="str">
        <f>REPLACE('Medium Load'!K89,1,2,"H")</f>
        <v>H150-550</v>
      </c>
    </row>
    <row r="89" spans="1:11">
      <c r="A89" s="1" t="s">
        <v>86</v>
      </c>
      <c r="B89" s="10" t="str">
        <f>REPLACE('Medium Load'!B90,8,1,"H")</f>
        <v>9-2424-H</v>
      </c>
      <c r="C89" s="10" t="str">
        <f t="shared" si="2"/>
        <v>9-2424-26</v>
      </c>
      <c r="D89" s="12" t="str">
        <f>REPLACE('Medium Load'!D90,3,1,5)</f>
        <v>105-724</v>
      </c>
      <c r="E89" s="12" t="str">
        <f>REPLACE('Medium Load'!E90,3,2,"H")</f>
        <v>15H60</v>
      </c>
      <c r="F89" s="12" t="str">
        <f>REPLACE('Medium Load'!F90,1,3,"H")</f>
        <v>H-56</v>
      </c>
      <c r="G89" s="10" t="str">
        <f>REPLACE('Medium Load'!G90,3,1,5)</f>
        <v>305724D</v>
      </c>
      <c r="H89" s="12" t="str">
        <f>REPLACE('Medium Load'!H90,1,2,"H")</f>
        <v>HP-612</v>
      </c>
      <c r="I89" s="12" t="str">
        <f>REPLACE('Medium Load'!I90,3,1,3)</f>
        <v>343-2424</v>
      </c>
      <c r="J89" s="12" t="str">
        <f t="shared" si="3"/>
        <v>9-2424-3</v>
      </c>
      <c r="K89" s="12" t="str">
        <f>REPLACE('Medium Load'!K90,1,2,"H")</f>
        <v>H150-600</v>
      </c>
    </row>
    <row r="90" spans="1:11">
      <c r="A90" s="1" t="s">
        <v>87</v>
      </c>
      <c r="B90" s="10" t="str">
        <f>REPLACE('Medium Load'!B91,8,1,"H")</f>
        <v>9-2428-H</v>
      </c>
      <c r="C90" s="10" t="str">
        <f t="shared" si="2"/>
        <v>9-2428-26</v>
      </c>
      <c r="D90" s="12" t="str">
        <f>REPLACE('Medium Load'!D91,3,1,5)</f>
        <v>105-728</v>
      </c>
      <c r="E90" s="12" t="str">
        <f>REPLACE('Medium Load'!E91,3,2,"H")</f>
        <v>15H70</v>
      </c>
      <c r="F90" s="12" t="str">
        <f>REPLACE('Medium Load'!F91,1,3,"H")</f>
        <v>H-56A</v>
      </c>
      <c r="G90" s="10" t="str">
        <f>REPLACE('Medium Load'!G91,3,1,5)</f>
        <v>305728D</v>
      </c>
      <c r="H90" s="12" t="str">
        <f>REPLACE('Medium Load'!H91,1,2,"H")</f>
        <v>HP-614</v>
      </c>
      <c r="I90" s="12" t="str">
        <f>REPLACE('Medium Load'!I91,3,1,3)</f>
        <v>343-2428</v>
      </c>
      <c r="J90" s="12" t="str">
        <f t="shared" si="3"/>
        <v>9-2428-3</v>
      </c>
      <c r="K90" s="12" t="str">
        <f>REPLACE('Medium Load'!K91,1,2,"H")</f>
        <v>H150-700</v>
      </c>
    </row>
    <row r="91" spans="1:11">
      <c r="A91" s="1" t="s">
        <v>88</v>
      </c>
      <c r="B91" s="10" t="str">
        <f>REPLACE('Medium Load'!B92,8,1,"H")</f>
        <v>9-2432-H</v>
      </c>
      <c r="C91" s="10" t="str">
        <f t="shared" si="2"/>
        <v>9-2432-26</v>
      </c>
      <c r="D91" s="12" t="str">
        <f>REPLACE('Medium Load'!D92,3,1,5)</f>
        <v>105-732</v>
      </c>
      <c r="E91" s="12" t="str">
        <f>REPLACE('Medium Load'!E92,3,2,"H")</f>
        <v>15H80</v>
      </c>
      <c r="F91" s="12" t="str">
        <f>REPLACE('Medium Load'!F92,1,3,"H")</f>
        <v>H-57</v>
      </c>
      <c r="G91" s="10" t="str">
        <f>REPLACE('Medium Load'!G92,3,1,5)</f>
        <v>305732D</v>
      </c>
      <c r="H91" s="12" t="str">
        <f>REPLACE('Medium Load'!H92,1,2,"H")</f>
        <v>HP-616</v>
      </c>
      <c r="I91" s="12" t="str">
        <f>REPLACE('Medium Load'!I92,3,1,3)</f>
        <v>343-2432</v>
      </c>
      <c r="J91" s="12" t="str">
        <f t="shared" si="3"/>
        <v>9-2432-3</v>
      </c>
      <c r="K91" s="12" t="str">
        <f>REPLACE('Medium Load'!K92,1,2,"H")</f>
        <v>H150-800</v>
      </c>
    </row>
    <row r="92" spans="1:11">
      <c r="A92" s="1" t="s">
        <v>89</v>
      </c>
      <c r="B92" s="10" t="str">
        <f>REPLACE('Medium Load'!B93,8,1,"H")</f>
        <v>9-2440-H</v>
      </c>
      <c r="C92" s="10" t="str">
        <f t="shared" si="2"/>
        <v>9-2440-26</v>
      </c>
      <c r="D92" s="12" t="str">
        <f>REPLACE('Medium Load'!D93,3,1,5)</f>
        <v>105-740</v>
      </c>
      <c r="E92" s="12" t="str">
        <f>REPLACE('Medium Load'!E93,3,2,"H")</f>
        <v>15H100</v>
      </c>
      <c r="F92" s="12" t="str">
        <f>REPLACE('Medium Load'!F93,1,3,"H")</f>
        <v>H-58</v>
      </c>
      <c r="G92" s="10" t="str">
        <f>REPLACE('Medium Load'!G93,3,1,5)</f>
        <v>305740D</v>
      </c>
      <c r="H92" s="12" t="str">
        <f>REPLACE('Medium Load'!H93,1,2,"H")</f>
        <v>HP-620</v>
      </c>
      <c r="I92" s="12" t="str">
        <f>REPLACE('Medium Load'!I93,3,1,3)</f>
        <v>343-2440</v>
      </c>
      <c r="J92" s="12" t="str">
        <f t="shared" si="3"/>
        <v>9-2440-3</v>
      </c>
      <c r="K92" s="12" t="str">
        <f>REPLACE('Medium Load'!K93,1,2,"H")</f>
        <v>H150-1000</v>
      </c>
    </row>
    <row r="93" spans="1:11">
      <c r="A93" s="1" t="s">
        <v>90</v>
      </c>
      <c r="B93" s="10" t="str">
        <f>REPLACE('Medium Load'!B94,8,1,"H")</f>
        <v>9-2448-H</v>
      </c>
      <c r="C93" s="10" t="str">
        <f t="shared" si="2"/>
        <v>9-2448-26</v>
      </c>
      <c r="D93" s="12" t="str">
        <f>REPLACE('Medium Load'!D94,3,1,5)</f>
        <v>105-748</v>
      </c>
      <c r="E93" s="12" t="str">
        <f>REPLACE('Medium Load'!E94,3,2,"H")</f>
        <v>15H120</v>
      </c>
      <c r="F93" s="12" t="str">
        <f>REPLACE('Medium Load'!F94,1,3,"H")</f>
        <v>H-58A</v>
      </c>
      <c r="G93" s="10" t="str">
        <f>REPLACE('Medium Load'!G94,3,1,5)</f>
        <v>305748D</v>
      </c>
      <c r="H93" s="12" t="str">
        <f>REPLACE('Medium Load'!H94,1,2,"H")</f>
        <v>HP-624</v>
      </c>
      <c r="I93" s="12" t="str">
        <f>REPLACE('Medium Load'!I94,3,1,3)</f>
        <v>343-2448</v>
      </c>
      <c r="J93" s="12" t="str">
        <f t="shared" si="3"/>
        <v>9-2448-3</v>
      </c>
      <c r="K93" s="12" t="str">
        <f>REPLACE('Medium Load'!K94,1,2,"H")</f>
        <v>H150-1200</v>
      </c>
    </row>
    <row r="94" spans="1:11">
      <c r="A94" s="1"/>
    </row>
    <row r="95" spans="1:11">
      <c r="A95" s="1" t="s">
        <v>91</v>
      </c>
      <c r="B95" s="10" t="str">
        <f>REPLACE('Medium Load'!B96,8,1,"H")</f>
        <v>9-3210-H</v>
      </c>
      <c r="C95" s="10" t="str">
        <f t="shared" si="2"/>
        <v>9-3210-26</v>
      </c>
      <c r="D95" s="12" t="str">
        <f>REPLACE('Medium Load'!D96,3,1,5)</f>
        <v>105-810</v>
      </c>
      <c r="E95" s="12" t="str">
        <f>REPLACE('Medium Load'!E96,3,2,"H")</f>
        <v>20H25</v>
      </c>
      <c r="F95" s="12" t="str">
        <f>REPLACE('Medium Load'!F96,1,3,"H")</f>
        <v>H-70</v>
      </c>
      <c r="G95" s="10" t="str">
        <f>REPLACE('Medium Load'!G96,3,1,5)</f>
        <v>305810D</v>
      </c>
      <c r="H95" s="12" t="str">
        <f>REPLACE('Medium Load'!H96,1,2,"H")</f>
        <v>HP-85</v>
      </c>
      <c r="I95" s="12" t="str">
        <f>REPLACE('Medium Load'!I96,3,1,3)</f>
        <v>343-3210</v>
      </c>
      <c r="J95" s="12" t="str">
        <f t="shared" si="3"/>
        <v>9-3210-3</v>
      </c>
      <c r="K95" s="12" t="str">
        <f>REPLACE('Medium Load'!K96,1,2,"H")</f>
        <v>H200-250</v>
      </c>
    </row>
    <row r="96" spans="1:11">
      <c r="A96" s="1" t="s">
        <v>92</v>
      </c>
      <c r="B96" s="10" t="str">
        <f>REPLACE('Medium Load'!B97,8,1,"H")</f>
        <v>9-3212-H</v>
      </c>
      <c r="C96" s="10" t="str">
        <f t="shared" si="2"/>
        <v>9-3212-26</v>
      </c>
      <c r="D96" s="12" t="str">
        <f>REPLACE('Medium Load'!D97,3,1,5)</f>
        <v>105-812</v>
      </c>
      <c r="E96" s="12" t="str">
        <f>REPLACE('Medium Load'!E97,3,2,"H")</f>
        <v>20H30</v>
      </c>
      <c r="F96" s="12" t="str">
        <f>REPLACE('Medium Load'!F97,1,3,"H")</f>
        <v>H-71</v>
      </c>
      <c r="G96" s="10" t="str">
        <f>REPLACE('Medium Load'!G97,3,1,5)</f>
        <v>305812D</v>
      </c>
      <c r="H96" s="12" t="str">
        <f>REPLACE('Medium Load'!H97,1,2,"H")</f>
        <v>HP-86</v>
      </c>
      <c r="I96" s="12" t="str">
        <f>REPLACE('Medium Load'!I97,3,1,3)</f>
        <v>343-3212</v>
      </c>
      <c r="J96" s="12" t="str">
        <f t="shared" si="3"/>
        <v>9-3212-3</v>
      </c>
      <c r="K96" s="12" t="str">
        <f>REPLACE('Medium Load'!K97,1,2,"H")</f>
        <v>H200-300</v>
      </c>
    </row>
    <row r="97" spans="1:11">
      <c r="A97" s="1" t="s">
        <v>93</v>
      </c>
      <c r="B97" s="10" t="str">
        <f>REPLACE('Medium Load'!B98,8,1,"H")</f>
        <v>9-3214-H</v>
      </c>
      <c r="C97" s="10" t="str">
        <f t="shared" si="2"/>
        <v>9-3214-26</v>
      </c>
      <c r="D97" s="12" t="str">
        <f>REPLACE('Medium Load'!D98,3,1,5)</f>
        <v>105-814</v>
      </c>
      <c r="E97" s="12" t="str">
        <f>REPLACE('Medium Load'!E98,3,2,"H")</f>
        <v>20H35</v>
      </c>
      <c r="F97" s="12" t="str">
        <f>REPLACE('Medium Load'!F98,1,3,"H")</f>
        <v>H-72</v>
      </c>
      <c r="G97" s="10" t="str">
        <f>REPLACE('Medium Load'!G98,3,1,5)</f>
        <v>305814D</v>
      </c>
      <c r="H97" s="12" t="str">
        <f>REPLACE('Medium Load'!H98,1,2,"H")</f>
        <v>HP-87</v>
      </c>
      <c r="I97" s="12" t="str">
        <f>REPLACE('Medium Load'!I98,3,1,3)</f>
        <v>343-3214</v>
      </c>
      <c r="J97" s="12" t="str">
        <f t="shared" si="3"/>
        <v>9-3214-3</v>
      </c>
      <c r="K97" s="12" t="str">
        <f>REPLACE('Medium Load'!K98,1,2,"H")</f>
        <v>H200-350</v>
      </c>
    </row>
    <row r="98" spans="1:11">
      <c r="A98" s="1" t="s">
        <v>94</v>
      </c>
      <c r="B98" s="10" t="str">
        <f>REPLACE('Medium Load'!B99,8,1,"H")</f>
        <v>9-3216-H</v>
      </c>
      <c r="C98" s="10" t="str">
        <f t="shared" si="2"/>
        <v>9-3216-26</v>
      </c>
      <c r="D98" s="12" t="str">
        <f>REPLACE('Medium Load'!D99,3,1,5)</f>
        <v>105-816</v>
      </c>
      <c r="E98" s="12" t="str">
        <f>REPLACE('Medium Load'!E99,3,2,"H")</f>
        <v>20H40</v>
      </c>
      <c r="F98" s="12" t="str">
        <f>REPLACE('Medium Load'!F99,1,3,"H")</f>
        <v>H-73</v>
      </c>
      <c r="G98" s="10" t="str">
        <f>REPLACE('Medium Load'!G99,3,1,5)</f>
        <v>305816D</v>
      </c>
      <c r="H98" s="12" t="str">
        <f>REPLACE('Medium Load'!H99,1,2,"H")</f>
        <v>HP-88</v>
      </c>
      <c r="I98" s="12" t="str">
        <f>REPLACE('Medium Load'!I99,3,1,3)</f>
        <v>343-3216</v>
      </c>
      <c r="J98" s="12" t="str">
        <f t="shared" si="3"/>
        <v>9-3216-3</v>
      </c>
      <c r="K98" s="12" t="str">
        <f>REPLACE('Medium Load'!K99,1,2,"H")</f>
        <v>H200-400</v>
      </c>
    </row>
    <row r="99" spans="1:11">
      <c r="A99" s="1" t="s">
        <v>95</v>
      </c>
      <c r="B99" s="10" t="str">
        <f>REPLACE('Medium Load'!B100,8,1,"H")</f>
        <v>9-3218-H</v>
      </c>
      <c r="C99" s="10" t="str">
        <f t="shared" si="2"/>
        <v>9-3218-26</v>
      </c>
      <c r="D99" s="12" t="str">
        <f>REPLACE('Medium Load'!D100,3,1,5)</f>
        <v>105-818</v>
      </c>
      <c r="E99" s="12" t="str">
        <f>REPLACE('Medium Load'!E100,3,2,"H")</f>
        <v>20H45</v>
      </c>
      <c r="F99" s="12" t="str">
        <f>REPLACE('Medium Load'!F100,1,3,"H")</f>
        <v>H-74</v>
      </c>
      <c r="G99" s="10" t="str">
        <f>REPLACE('Medium Load'!G100,3,1,5)</f>
        <v>305818D</v>
      </c>
      <c r="H99" s="12" t="str">
        <f>REPLACE('Medium Load'!H100,1,2,"H")</f>
        <v>HP-89</v>
      </c>
      <c r="I99" s="12" t="str">
        <f>REPLACE('Medium Load'!I100,3,1,3)</f>
        <v>343-3218</v>
      </c>
      <c r="J99" s="12" t="str">
        <f t="shared" si="3"/>
        <v>9-3218-3</v>
      </c>
      <c r="K99" s="12" t="str">
        <f>REPLACE('Medium Load'!K100,1,2,"H")</f>
        <v>H200-450</v>
      </c>
    </row>
    <row r="100" spans="1:11">
      <c r="A100" s="1" t="s">
        <v>96</v>
      </c>
      <c r="B100" s="10" t="str">
        <f>REPLACE('Medium Load'!B101,8,1,"H")</f>
        <v>9-3220-H</v>
      </c>
      <c r="C100" s="10" t="str">
        <f t="shared" si="2"/>
        <v>9-3220-26</v>
      </c>
      <c r="D100" s="12" t="str">
        <f>REPLACE('Medium Load'!D101,3,1,5)</f>
        <v>105-820</v>
      </c>
      <c r="E100" s="12" t="str">
        <f>REPLACE('Medium Load'!E101,3,2,"H")</f>
        <v>20H50</v>
      </c>
      <c r="F100" s="12" t="str">
        <f>REPLACE('Medium Load'!F101,1,3,"H")</f>
        <v>H-75</v>
      </c>
      <c r="G100" s="10" t="str">
        <f>REPLACE('Medium Load'!G101,3,1,5)</f>
        <v>305820D</v>
      </c>
      <c r="H100" s="12" t="str">
        <f>REPLACE('Medium Load'!H101,1,2,"H")</f>
        <v>HP-810</v>
      </c>
      <c r="I100" s="12" t="str">
        <f>REPLACE('Medium Load'!I101,3,1,3)</f>
        <v>343-3220</v>
      </c>
      <c r="J100" s="12" t="str">
        <f t="shared" si="3"/>
        <v>9-3220-3</v>
      </c>
      <c r="K100" s="12" t="str">
        <f>REPLACE('Medium Load'!K101,1,2,"H")</f>
        <v>H200-500</v>
      </c>
    </row>
    <row r="101" spans="1:11">
      <c r="A101" s="1" t="s">
        <v>97</v>
      </c>
      <c r="B101" s="10" t="str">
        <f>REPLACE('Medium Load'!B102,8,1,"H")</f>
        <v>9-3222-H</v>
      </c>
      <c r="C101" s="10" t="str">
        <f t="shared" si="2"/>
        <v>9-3222-26</v>
      </c>
      <c r="D101" s="12" t="str">
        <f>REPLACE('Medium Load'!D102,3,1,5)</f>
        <v>105-822</v>
      </c>
      <c r="E101" s="12" t="str">
        <f>REPLACE('Medium Load'!E102,3,2,"H")</f>
        <v>20H55</v>
      </c>
      <c r="F101" s="12" t="str">
        <f>REPLACE('Medium Load'!F102,1,3,"H")</f>
        <v>H-76</v>
      </c>
      <c r="G101" s="10" t="str">
        <f>REPLACE('Medium Load'!G102,3,1,5)</f>
        <v>305822D</v>
      </c>
      <c r="H101" s="12" t="str">
        <f>REPLACE('Medium Load'!H102,1,2,"H")</f>
        <v>HP-811</v>
      </c>
      <c r="I101" s="12" t="str">
        <f>REPLACE('Medium Load'!I102,3,1,3)</f>
        <v>343-3222</v>
      </c>
      <c r="J101" s="12" t="str">
        <f t="shared" si="3"/>
        <v>9-3222-3</v>
      </c>
      <c r="K101" s="12" t="str">
        <f>REPLACE('Medium Load'!K102,1,2,"H")</f>
        <v>H200-550</v>
      </c>
    </row>
    <row r="102" spans="1:11">
      <c r="A102" s="1" t="s">
        <v>98</v>
      </c>
      <c r="B102" s="10" t="str">
        <f>REPLACE('Medium Load'!B103,8,1,"H")</f>
        <v>9-3224-H</v>
      </c>
      <c r="C102" s="10" t="str">
        <f t="shared" si="2"/>
        <v>9-3224-26</v>
      </c>
      <c r="D102" s="12" t="str">
        <f>REPLACE('Medium Load'!D103,3,1,5)</f>
        <v>105-824</v>
      </c>
      <c r="E102" s="12" t="str">
        <f>REPLACE('Medium Load'!E103,3,2,"H")</f>
        <v>20H60</v>
      </c>
      <c r="F102" s="12" t="str">
        <f>REPLACE('Medium Load'!F103,1,3,"H")</f>
        <v>H-77</v>
      </c>
      <c r="G102" s="10" t="str">
        <f>REPLACE('Medium Load'!G103,3,1,5)</f>
        <v>305824D</v>
      </c>
      <c r="H102" s="12" t="str">
        <f>REPLACE('Medium Load'!H103,1,2,"H")</f>
        <v>HP-812</v>
      </c>
      <c r="I102" s="12" t="str">
        <f>REPLACE('Medium Load'!I103,3,1,3)</f>
        <v>343-3224</v>
      </c>
      <c r="J102" s="12" t="str">
        <f t="shared" si="3"/>
        <v>9-3224-3</v>
      </c>
      <c r="K102" s="12" t="str">
        <f>REPLACE('Medium Load'!K103,1,2,"H")</f>
        <v>H200-600</v>
      </c>
    </row>
    <row r="103" spans="1:11">
      <c r="A103" s="1" t="s">
        <v>99</v>
      </c>
      <c r="B103" s="10" t="str">
        <f>REPLACE('Medium Load'!B104,8,1,"H")</f>
        <v>9-3228-H</v>
      </c>
      <c r="C103" s="10" t="str">
        <f t="shared" si="2"/>
        <v>9-3228-26</v>
      </c>
      <c r="D103" s="12" t="str">
        <f>REPLACE('Medium Load'!D104,3,1,5)</f>
        <v>105-828</v>
      </c>
      <c r="E103" s="12" t="str">
        <f>REPLACE('Medium Load'!E104,3,2,"H")</f>
        <v>20H70</v>
      </c>
      <c r="F103" s="12" t="str">
        <f>REPLACE('Medium Load'!F104,1,3,"H")</f>
        <v>H-79</v>
      </c>
      <c r="G103" s="10" t="str">
        <f>REPLACE('Medium Load'!G104,3,1,5)</f>
        <v>305828D</v>
      </c>
      <c r="H103" s="12" t="str">
        <f>REPLACE('Medium Load'!H104,1,2,"H")</f>
        <v>HP-814</v>
      </c>
      <c r="I103" s="12" t="str">
        <f>REPLACE('Medium Load'!I104,3,1,3)</f>
        <v>343-3228</v>
      </c>
      <c r="J103" s="12" t="str">
        <f t="shared" si="3"/>
        <v>9-3228-3</v>
      </c>
      <c r="K103" s="12" t="str">
        <f>REPLACE('Medium Load'!K104,1,2,"H")</f>
        <v>H200-700</v>
      </c>
    </row>
    <row r="104" spans="1:11">
      <c r="A104" s="1" t="s">
        <v>100</v>
      </c>
      <c r="B104" s="10" t="str">
        <f>REPLACE('Medium Load'!B105,8,1,"H")</f>
        <v>9-3232-H</v>
      </c>
      <c r="C104" s="10" t="str">
        <f t="shared" si="2"/>
        <v>9-3232-26</v>
      </c>
      <c r="D104" s="12" t="str">
        <f>REPLACE('Medium Load'!D105,3,1,5)</f>
        <v>105-832</v>
      </c>
      <c r="E104" s="12" t="str">
        <f>REPLACE('Medium Load'!E105,3,2,"H")</f>
        <v>20H80</v>
      </c>
      <c r="F104" s="12" t="str">
        <f>REPLACE('Medium Load'!F105,1,3,"H")</f>
        <v>H-80</v>
      </c>
      <c r="G104" s="10" t="str">
        <f>REPLACE('Medium Load'!G105,3,1,5)</f>
        <v>305832D</v>
      </c>
      <c r="H104" s="12" t="str">
        <f>REPLACE('Medium Load'!H105,1,2,"H")</f>
        <v>HP-816</v>
      </c>
      <c r="I104" s="12" t="str">
        <f>REPLACE('Medium Load'!I105,3,1,3)</f>
        <v>343-3232</v>
      </c>
      <c r="J104" s="12" t="str">
        <f t="shared" si="3"/>
        <v>9-3232-3</v>
      </c>
      <c r="K104" s="12" t="str">
        <f>REPLACE('Medium Load'!K105,1,2,"H")</f>
        <v>H200-800</v>
      </c>
    </row>
    <row r="105" spans="1:11">
      <c r="A105" s="1" t="s">
        <v>101</v>
      </c>
      <c r="B105" s="10" t="str">
        <f>REPLACE('Medium Load'!B106,8,1,"H")</f>
        <v>9-3240-H</v>
      </c>
      <c r="C105" s="10" t="str">
        <f t="shared" si="2"/>
        <v>9-3240-26</v>
      </c>
      <c r="D105" s="12" t="str">
        <f>REPLACE('Medium Load'!D106,3,1,5)</f>
        <v>105-840</v>
      </c>
      <c r="E105" s="12" t="str">
        <f>REPLACE('Medium Load'!E106,3,2,"H")</f>
        <v>20H100</v>
      </c>
      <c r="F105" s="12" t="str">
        <f>REPLACE('Medium Load'!F106,1,3,"H")</f>
        <v>H-82</v>
      </c>
      <c r="G105" s="10" t="str">
        <f>REPLACE('Medium Load'!G106,3,1,5)</f>
        <v>305840D</v>
      </c>
      <c r="H105" s="12" t="str">
        <f>REPLACE('Medium Load'!H106,1,2,"H")</f>
        <v>HP-820</v>
      </c>
      <c r="I105" s="12" t="str">
        <f>REPLACE('Medium Load'!I106,3,1,3)</f>
        <v>343-3240</v>
      </c>
      <c r="J105" s="12" t="str">
        <f t="shared" si="3"/>
        <v>9-3240-3</v>
      </c>
      <c r="K105" s="12" t="str">
        <f>REPLACE('Medium Load'!K106,1,2,"H")</f>
        <v>H200-1000</v>
      </c>
    </row>
    <row r="106" spans="1:11">
      <c r="A106" s="1" t="s">
        <v>102</v>
      </c>
      <c r="B106" s="10" t="str">
        <f>REPLACE('Medium Load'!B107,8,1,"H")</f>
        <v>9-3248-H</v>
      </c>
      <c r="C106" s="10" t="str">
        <f t="shared" si="2"/>
        <v>9-3248-26</v>
      </c>
      <c r="D106" s="12" t="str">
        <f>REPLACE('Medium Load'!D107,3,1,5)</f>
        <v>105-848</v>
      </c>
      <c r="E106" s="12" t="str">
        <f>REPLACE('Medium Load'!E107,3,2,"H")</f>
        <v>20H120</v>
      </c>
      <c r="F106" s="12" t="str">
        <f>REPLACE('Medium Load'!F107,1,3,"H")</f>
        <v>H-83</v>
      </c>
      <c r="G106" s="10" t="str">
        <f>REPLACE('Medium Load'!G107,3,1,5)</f>
        <v>305848D</v>
      </c>
      <c r="H106" s="12" t="str">
        <f>REPLACE('Medium Load'!H107,1,2,"H")</f>
        <v>HP-824</v>
      </c>
      <c r="I106" s="12" t="str">
        <f>REPLACE('Medium Load'!I107,3,1,3)</f>
        <v>343-3248</v>
      </c>
      <c r="J106" s="12" t="str">
        <f t="shared" si="3"/>
        <v>9-3248-3</v>
      </c>
      <c r="K106" s="12" t="str">
        <f>REPLACE('Medium Load'!K107,1,2,"H")</f>
        <v>H200-1200</v>
      </c>
    </row>
  </sheetData>
  <printOptions gridLines="1"/>
  <pageMargins left="0.25" right="0.25" top="0.75" bottom="0.75" header="0.3" footer="0.3"/>
  <pageSetup orientation="landscape" r:id="rId1"/>
  <headerFooter>
    <oddHeader>&amp;L&amp;A&amp;C&amp;F&amp;R&amp;D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05"/>
  <sheetViews>
    <sheetView tabSelected="1" workbookViewId="0">
      <selection activeCell="N5" sqref="N5"/>
    </sheetView>
  </sheetViews>
  <sheetFormatPr defaultColWidth="8.85546875" defaultRowHeight="12"/>
  <cols>
    <col min="1" max="1" width="10.42578125" style="8" bestFit="1" customWidth="1"/>
    <col min="2" max="2" width="10.85546875" style="12" customWidth="1"/>
    <col min="3" max="3" width="9.28515625" style="12" customWidth="1"/>
    <col min="4" max="6" width="9.28515625" style="2" customWidth="1"/>
    <col min="7" max="7" width="9.28515625" style="12" customWidth="1"/>
    <col min="8" max="11" width="9.28515625" style="2" customWidth="1"/>
    <col min="12" max="12" width="1.7109375" style="8" customWidth="1"/>
    <col min="13" max="16384" width="8.85546875" style="8"/>
  </cols>
  <sheetData>
    <row r="1" spans="1:11" s="7" customFormat="1" ht="36">
      <c r="A1" s="4" t="s">
        <v>1044</v>
      </c>
      <c r="B1" s="11" t="s">
        <v>1047</v>
      </c>
      <c r="C1" s="11" t="s">
        <v>103</v>
      </c>
      <c r="D1" s="5" t="s">
        <v>104</v>
      </c>
      <c r="E1" s="5" t="s">
        <v>107</v>
      </c>
      <c r="F1" s="5" t="s">
        <v>108</v>
      </c>
      <c r="G1" s="11" t="s">
        <v>109</v>
      </c>
      <c r="H1" s="5" t="s">
        <v>110</v>
      </c>
      <c r="I1" s="5" t="s">
        <v>111</v>
      </c>
      <c r="J1" s="5" t="s">
        <v>112</v>
      </c>
      <c r="K1" s="5" t="s">
        <v>113</v>
      </c>
    </row>
    <row r="2" spans="1:11" s="7" customFormat="1" ht="12" customHeight="1">
      <c r="A2" s="4" t="s">
        <v>1045</v>
      </c>
      <c r="B2" s="11" t="s">
        <v>1041</v>
      </c>
      <c r="C2" s="11" t="s">
        <v>1041</v>
      </c>
      <c r="D2" s="5" t="s">
        <v>105</v>
      </c>
      <c r="E2" s="5" t="s">
        <v>105</v>
      </c>
      <c r="F2" s="5" t="s">
        <v>105</v>
      </c>
      <c r="G2" s="11" t="s">
        <v>1041</v>
      </c>
      <c r="H2" s="5" t="s">
        <v>105</v>
      </c>
      <c r="I2" s="5" t="s">
        <v>105</v>
      </c>
      <c r="J2" s="5" t="s">
        <v>105</v>
      </c>
      <c r="K2" s="5" t="s">
        <v>1042</v>
      </c>
    </row>
    <row r="3" spans="1:11">
      <c r="A3" s="1" t="s">
        <v>0</v>
      </c>
      <c r="B3" s="12" t="str">
        <f>REPLACE('Medium Load'!B3,8,2,"X")</f>
        <v>9-0604-X</v>
      </c>
      <c r="C3" s="12" t="str">
        <f>REPLACE(B3,8, 2, 36)</f>
        <v>9-0604-36</v>
      </c>
      <c r="D3" s="2" t="str">
        <f>REPLACE('Medium Load'!D3,3,1,6)</f>
        <v>106-104</v>
      </c>
      <c r="E3" s="2" t="str">
        <f>REPLACE('Medium Load'!E3,3,2,"XH")</f>
        <v>04XH10</v>
      </c>
      <c r="F3" s="2" t="str">
        <f>REPLACE('Medium Load'!F3,1,3,"XH")</f>
        <v>XH-100</v>
      </c>
      <c r="G3" s="12" t="str">
        <f>REPLACE('Medium Load'!G3,3,1,6)</f>
        <v>306104D</v>
      </c>
      <c r="H3" s="2" t="str">
        <f>REPLACE('Medium Load'!H3,1,2,"XH")</f>
        <v>XHP-02</v>
      </c>
      <c r="I3" s="2" t="str">
        <f>REPLACE('Medium Load'!I3,3,1,4)</f>
        <v>344-0604</v>
      </c>
      <c r="J3" s="2" t="str">
        <f>REPLACE(B3,8,2,4)</f>
        <v>9-0604-4</v>
      </c>
      <c r="K3" s="2" t="str">
        <f>REPLACE('Medium Load'!K3,1,2,"EH")</f>
        <v>EH37-100</v>
      </c>
    </row>
    <row r="4" spans="1:11">
      <c r="A4" s="1" t="s">
        <v>1</v>
      </c>
      <c r="B4" s="12" t="str">
        <f>REPLACE('Medium Load'!B4,8,2,"X")</f>
        <v>9-0605-X</v>
      </c>
      <c r="C4" s="12" t="str">
        <f t="shared" ref="C4:C66" si="0">REPLACE(B4,8, 2, 36)</f>
        <v>9-0605-36</v>
      </c>
      <c r="D4" s="2" t="str">
        <f>REPLACE('Medium Load'!D4,3,1,6)</f>
        <v>106-105</v>
      </c>
      <c r="E4" s="2" t="str">
        <f>REPLACE('Medium Load'!E4,3,2,"XH")</f>
        <v>04XH12</v>
      </c>
      <c r="F4" s="2" t="str">
        <f>REPLACE('Medium Load'!F4,1,3,"XH")</f>
        <v>XH-100A</v>
      </c>
      <c r="G4" s="12" t="str">
        <f>REPLACE('Medium Load'!G4,3,1,6)</f>
        <v>306105D</v>
      </c>
      <c r="H4" s="2" t="str">
        <f>REPLACE('Medium Load'!H4,1,2,"XH")</f>
        <v>XHP-02A</v>
      </c>
      <c r="I4" s="2" t="str">
        <f>REPLACE('Medium Load'!I4,3,1,4)</f>
        <v>344-0605</v>
      </c>
      <c r="J4" s="2" t="str">
        <f t="shared" ref="J4:J66" si="1">REPLACE(B4,8,2,4)</f>
        <v>9-0605-4</v>
      </c>
      <c r="K4" s="2" t="str">
        <f>REPLACE('Medium Load'!K4,1,2,"EH")</f>
        <v>EH37-125</v>
      </c>
    </row>
    <row r="5" spans="1:11">
      <c r="A5" s="1" t="s">
        <v>2</v>
      </c>
      <c r="B5" s="12" t="str">
        <f>REPLACE('Medium Load'!B5,8,2,"X")</f>
        <v>9-0606-X</v>
      </c>
      <c r="C5" s="12" t="str">
        <f t="shared" si="0"/>
        <v>9-0606-36</v>
      </c>
      <c r="D5" s="2" t="str">
        <f>REPLACE('Medium Load'!D5,3,1,6)</f>
        <v>106-106</v>
      </c>
      <c r="E5" s="2" t="str">
        <f>REPLACE('Medium Load'!E5,3,2,"XH")</f>
        <v>04XH15</v>
      </c>
      <c r="F5" s="2" t="str">
        <f>REPLACE('Medium Load'!F5,1,3,"XH")</f>
        <v>XH-101</v>
      </c>
      <c r="G5" s="12" t="str">
        <f>REPLACE('Medium Load'!G5,3,1,6)</f>
        <v>306106D</v>
      </c>
      <c r="H5" s="2" t="str">
        <f>REPLACE('Medium Load'!H5,1,2,"XH")</f>
        <v>XHP-03</v>
      </c>
      <c r="I5" s="2" t="str">
        <f>REPLACE('Medium Load'!I5,3,1,4)</f>
        <v>344-0606</v>
      </c>
      <c r="J5" s="2" t="str">
        <f t="shared" si="1"/>
        <v>9-0606-4</v>
      </c>
      <c r="K5" s="2" t="str">
        <f>REPLACE('Medium Load'!K5,1,2,"EH")</f>
        <v>EH37-150</v>
      </c>
    </row>
    <row r="6" spans="1:11">
      <c r="A6" s="1" t="s">
        <v>4</v>
      </c>
      <c r="B6" s="12" t="str">
        <f>REPLACE('Medium Load'!B6,8,2,"X")</f>
        <v>9-0607-X</v>
      </c>
      <c r="C6" s="12" t="str">
        <f t="shared" si="0"/>
        <v>9-0607-36</v>
      </c>
      <c r="D6" s="2" t="str">
        <f>REPLACE('Medium Load'!D6,3,1,6)</f>
        <v>106-107</v>
      </c>
      <c r="E6" s="2" t="str">
        <f>REPLACE('Medium Load'!E6,3,2,"XH")</f>
        <v>04XH17</v>
      </c>
      <c r="F6" s="2" t="str">
        <f>REPLACE('Medium Load'!F6,1,3,"XH")</f>
        <v>XH-101A</v>
      </c>
      <c r="G6" s="12" t="str">
        <f>REPLACE('Medium Load'!G6,3,1,6)</f>
        <v>306107D</v>
      </c>
      <c r="H6" s="2" t="str">
        <f>REPLACE('Medium Load'!H6,1,2,"XH")</f>
        <v>XHP-03A</v>
      </c>
      <c r="I6" s="2" t="str">
        <f>REPLACE('Medium Load'!I6,3,1,4)</f>
        <v>344-0607</v>
      </c>
      <c r="J6" s="2" t="str">
        <f t="shared" si="1"/>
        <v>9-0607-4</v>
      </c>
      <c r="K6" s="2" t="str">
        <f>REPLACE('Medium Load'!K6,1,2,"EH")</f>
        <v>EH37-175</v>
      </c>
    </row>
    <row r="7" spans="1:11">
      <c r="A7" s="1" t="s">
        <v>5</v>
      </c>
      <c r="B7" s="12" t="str">
        <f>REPLACE('Medium Load'!B7,8,2,"X")</f>
        <v>9-0608-X</v>
      </c>
      <c r="C7" s="12" t="str">
        <f t="shared" si="0"/>
        <v>9-0608-36</v>
      </c>
      <c r="D7" s="2" t="str">
        <f>REPLACE('Medium Load'!D7,3,1,6)</f>
        <v>106-108</v>
      </c>
      <c r="E7" s="2" t="str">
        <f>REPLACE('Medium Load'!E7,3,2,"XH")</f>
        <v>04XH20</v>
      </c>
      <c r="F7" s="2" t="str">
        <f>REPLACE('Medium Load'!F7,1,3,"XH")</f>
        <v>XH-102</v>
      </c>
      <c r="G7" s="12" t="str">
        <f>REPLACE('Medium Load'!G7,3,1,6)</f>
        <v>306108D</v>
      </c>
      <c r="H7" s="2" t="str">
        <f>REPLACE('Medium Load'!H7,1,2,"XH")</f>
        <v>XHP-04</v>
      </c>
      <c r="I7" s="2" t="str">
        <f>REPLACE('Medium Load'!I7,3,1,4)</f>
        <v>344-0608</v>
      </c>
      <c r="J7" s="2" t="str">
        <f t="shared" si="1"/>
        <v>9-0608-4</v>
      </c>
      <c r="K7" s="2" t="str">
        <f>REPLACE('Medium Load'!K7,1,2,"EH")</f>
        <v>EH37-200</v>
      </c>
    </row>
    <row r="8" spans="1:11">
      <c r="A8" s="1" t="s">
        <v>6</v>
      </c>
      <c r="B8" s="12" t="str">
        <f>REPLACE('Medium Load'!B8,8,2,"X")</f>
        <v>9-0610-X</v>
      </c>
      <c r="C8" s="12" t="str">
        <f t="shared" si="0"/>
        <v>9-0610-36</v>
      </c>
      <c r="D8" s="2" t="str">
        <f>REPLACE('Medium Load'!D8,3,1,6)</f>
        <v>106-110</v>
      </c>
      <c r="E8" s="2" t="str">
        <f>REPLACE('Medium Load'!E8,3,2,"XH")</f>
        <v>04XH25</v>
      </c>
      <c r="F8" s="2" t="str">
        <f>REPLACE('Medium Load'!F8,1,3,"XH")</f>
        <v>XH-103</v>
      </c>
      <c r="G8" s="12" t="str">
        <f>REPLACE('Medium Load'!G8,3,1,6)</f>
        <v>306110D</v>
      </c>
      <c r="H8" s="2" t="str">
        <f>REPLACE('Medium Load'!H8,1,2,"XH")</f>
        <v>XHP-05</v>
      </c>
      <c r="I8" s="2" t="str">
        <f>REPLACE('Medium Load'!I8,3,1,4)</f>
        <v>344-0610</v>
      </c>
      <c r="J8" s="2" t="str">
        <f t="shared" si="1"/>
        <v>9-0610-4</v>
      </c>
      <c r="K8" s="2" t="str">
        <f>REPLACE('Medium Load'!K8,1,2,"EH")</f>
        <v>EH37-250</v>
      </c>
    </row>
    <row r="9" spans="1:11">
      <c r="A9" s="1" t="s">
        <v>7</v>
      </c>
      <c r="B9" s="12" t="str">
        <f>REPLACE('Medium Load'!B9,8,2,"X")</f>
        <v>9-0612-X</v>
      </c>
      <c r="C9" s="12" t="str">
        <f t="shared" si="0"/>
        <v>9-0612-36</v>
      </c>
      <c r="D9" s="2" t="str">
        <f>REPLACE('Medium Load'!D9,3,1,6)</f>
        <v>106-112</v>
      </c>
      <c r="E9" s="2" t="str">
        <f>REPLACE('Medium Load'!E9,3,2,"XH")</f>
        <v>04XH30</v>
      </c>
      <c r="F9" s="2" t="str">
        <f>REPLACE('Medium Load'!F9,1,3,"XH")</f>
        <v>XH-104</v>
      </c>
      <c r="G9" s="12" t="str">
        <f>REPLACE('Medium Load'!G9,3,1,6)</f>
        <v>306112D</v>
      </c>
      <c r="H9" s="2" t="str">
        <f>REPLACE('Medium Load'!H9,1,2,"XH")</f>
        <v>XHP-06</v>
      </c>
      <c r="I9" s="2" t="str">
        <f>REPLACE('Medium Load'!I9,3,1,4)</f>
        <v>344-0612</v>
      </c>
      <c r="J9" s="2" t="str">
        <f t="shared" si="1"/>
        <v>9-0612-4</v>
      </c>
      <c r="K9" s="2" t="str">
        <f>REPLACE('Medium Load'!K9,1,2,"EH")</f>
        <v>EH37-300</v>
      </c>
    </row>
    <row r="10" spans="1:11">
      <c r="A10" s="1" t="s">
        <v>8</v>
      </c>
      <c r="B10" s="12" t="str">
        <f>REPLACE('Medium Load'!B10,8,2,"X")</f>
        <v>9-0648-X</v>
      </c>
      <c r="C10" s="12" t="str">
        <f t="shared" si="0"/>
        <v>9-0648-36</v>
      </c>
      <c r="D10" s="2" t="str">
        <f>REPLACE('Medium Load'!D10,3,1,6)</f>
        <v>106-148</v>
      </c>
      <c r="E10" s="2" t="str">
        <f>REPLACE('Medium Load'!E10,3,2,"XH")</f>
        <v>04XH120</v>
      </c>
      <c r="F10" s="2" t="str">
        <f>REPLACE('Medium Load'!F10,1,3,"XH")</f>
        <v>XH-105</v>
      </c>
      <c r="G10" s="12" t="str">
        <f>REPLACE('Medium Load'!G10,3,1,6)</f>
        <v>306148D</v>
      </c>
      <c r="H10" s="2" t="str">
        <f>REPLACE('Medium Load'!H10,1,2,"XH")</f>
        <v>XHP-024</v>
      </c>
      <c r="I10" s="2" t="str">
        <f>REPLACE('Medium Load'!I10,3,1,4)</f>
        <v>344-0648</v>
      </c>
      <c r="J10" s="2" t="str">
        <f t="shared" si="1"/>
        <v>9-0648-4</v>
      </c>
      <c r="K10" s="2" t="str">
        <f>REPLACE('Medium Load'!K10,1,2,"EH")</f>
        <v>EH37-1200</v>
      </c>
    </row>
    <row r="11" spans="1:11">
      <c r="A11" s="1"/>
    </row>
    <row r="12" spans="1:11">
      <c r="A12" s="1" t="s">
        <v>9</v>
      </c>
      <c r="B12" s="12" t="str">
        <f>REPLACE('Medium Load'!B12,8,2,"X")</f>
        <v>9-0804-X</v>
      </c>
      <c r="C12" s="12" t="str">
        <f t="shared" si="0"/>
        <v>9-0804-36</v>
      </c>
      <c r="D12" s="2" t="str">
        <f>REPLACE('Medium Load'!D12,3,1,6)</f>
        <v>106-204</v>
      </c>
      <c r="E12" s="2" t="str">
        <f>REPLACE('Medium Load'!E12,3,2,"XH")</f>
        <v>05XH10</v>
      </c>
      <c r="F12" s="2" t="str">
        <f>REPLACE('Medium Load'!F12,1,3,"XH")</f>
        <v>XH-110</v>
      </c>
      <c r="G12" s="12" t="str">
        <f>REPLACE('Medium Load'!G12,3,1,6)</f>
        <v>306204D</v>
      </c>
      <c r="H12" s="2" t="str">
        <f>REPLACE('Medium Load'!H12,1,2,"XH")</f>
        <v>XHP-12</v>
      </c>
      <c r="I12" s="2" t="str">
        <f>REPLACE('Medium Load'!I12,3,1,4)</f>
        <v>344-0804</v>
      </c>
      <c r="J12" s="2" t="str">
        <f t="shared" si="1"/>
        <v>9-0804-4</v>
      </c>
      <c r="K12" s="2" t="str">
        <f>REPLACE('Medium Load'!K12,1,2,"EH")</f>
        <v>EH50-100</v>
      </c>
    </row>
    <row r="13" spans="1:11">
      <c r="A13" s="1" t="s">
        <v>10</v>
      </c>
      <c r="B13" s="12" t="str">
        <f>REPLACE('Medium Load'!B13,8,2,"X")</f>
        <v>9-0805-X</v>
      </c>
      <c r="C13" s="12" t="str">
        <f t="shared" si="0"/>
        <v>9-0805-36</v>
      </c>
      <c r="D13" s="2" t="str">
        <f>REPLACE('Medium Load'!D13,3,1,6)</f>
        <v>106-205</v>
      </c>
      <c r="E13" s="2" t="str">
        <f>REPLACE('Medium Load'!E13,3,2,"XH")</f>
        <v>05XH12</v>
      </c>
      <c r="F13" s="2" t="str">
        <f>REPLACE('Medium Load'!F13,1,3,"XH")</f>
        <v>XH-110A</v>
      </c>
      <c r="G13" s="12" t="str">
        <f>REPLACE('Medium Load'!G13,3,1,6)</f>
        <v>306205D</v>
      </c>
      <c r="H13" s="2" t="str">
        <f>REPLACE('Medium Load'!H13,1,2,"XH")</f>
        <v>XHP-12A</v>
      </c>
      <c r="I13" s="2" t="str">
        <f>REPLACE('Medium Load'!I13,3,1,4)</f>
        <v>344-0805</v>
      </c>
      <c r="J13" s="2" t="str">
        <f t="shared" si="1"/>
        <v>9-0805-4</v>
      </c>
      <c r="K13" s="2" t="str">
        <f>REPLACE('Medium Load'!K13,1,2,"EH")</f>
        <v>EH50-125</v>
      </c>
    </row>
    <row r="14" spans="1:11">
      <c r="A14" s="1" t="s">
        <v>11</v>
      </c>
      <c r="B14" s="12" t="str">
        <f>REPLACE('Medium Load'!B14,8,2,"X")</f>
        <v>9-0806-X</v>
      </c>
      <c r="C14" s="12" t="str">
        <f t="shared" si="0"/>
        <v>9-0806-36</v>
      </c>
      <c r="D14" s="2" t="str">
        <f>REPLACE('Medium Load'!D14,3,1,6)</f>
        <v>106-206</v>
      </c>
      <c r="E14" s="2" t="str">
        <f>REPLACE('Medium Load'!E14,3,2,"XH")</f>
        <v>05XH15</v>
      </c>
      <c r="F14" s="2" t="str">
        <f>REPLACE('Medium Load'!F14,1,3,"XH")</f>
        <v>XH-111</v>
      </c>
      <c r="G14" s="12" t="str">
        <f>REPLACE('Medium Load'!G14,3,1,6)</f>
        <v>306206D</v>
      </c>
      <c r="H14" s="2" t="str">
        <f>REPLACE('Medium Load'!H14,1,2,"XH")</f>
        <v>XHP-13</v>
      </c>
      <c r="I14" s="2" t="str">
        <f>REPLACE('Medium Load'!I14,3,1,4)</f>
        <v>344-0806</v>
      </c>
      <c r="J14" s="2" t="str">
        <f t="shared" si="1"/>
        <v>9-0806-4</v>
      </c>
      <c r="K14" s="2" t="str">
        <f>REPLACE('Medium Load'!K14,1,2,"EH")</f>
        <v>EH50-150</v>
      </c>
    </row>
    <row r="15" spans="1:11">
      <c r="A15" s="1" t="s">
        <v>12</v>
      </c>
      <c r="B15" s="12" t="str">
        <f>REPLACE('Medium Load'!B15,8,2,"X")</f>
        <v>9-0807-X</v>
      </c>
      <c r="C15" s="12" t="str">
        <f t="shared" si="0"/>
        <v>9-0807-36</v>
      </c>
      <c r="D15" s="2" t="str">
        <f>REPLACE('Medium Load'!D15,3,1,6)</f>
        <v>106-207</v>
      </c>
      <c r="E15" s="2" t="str">
        <f>REPLACE('Medium Load'!E15,3,2,"XH")</f>
        <v>05XH17</v>
      </c>
      <c r="F15" s="2" t="str">
        <f>REPLACE('Medium Load'!F15,1,3,"XH")</f>
        <v>XH-111A</v>
      </c>
      <c r="G15" s="12" t="str">
        <f>REPLACE('Medium Load'!G15,3,1,6)</f>
        <v>306207D</v>
      </c>
      <c r="H15" s="2" t="str">
        <f>REPLACE('Medium Load'!H15,1,2,"XH")</f>
        <v>XHP-13A</v>
      </c>
      <c r="I15" s="2" t="str">
        <f>REPLACE('Medium Load'!I15,3,1,4)</f>
        <v>344-0807</v>
      </c>
      <c r="J15" s="2" t="str">
        <f t="shared" si="1"/>
        <v>9-0807-4</v>
      </c>
      <c r="K15" s="2" t="str">
        <f>REPLACE('Medium Load'!K15,1,2,"EH")</f>
        <v>EH50-175</v>
      </c>
    </row>
    <row r="16" spans="1:11">
      <c r="A16" s="1" t="s">
        <v>13</v>
      </c>
      <c r="B16" s="12" t="str">
        <f>REPLACE('Medium Load'!B16,8,2,"X")</f>
        <v>9-0808-X</v>
      </c>
      <c r="C16" s="12" t="str">
        <f t="shared" si="0"/>
        <v>9-0808-36</v>
      </c>
      <c r="D16" s="2" t="str">
        <f>REPLACE('Medium Load'!D16,3,1,6)</f>
        <v>106-208</v>
      </c>
      <c r="E16" s="2" t="str">
        <f>REPLACE('Medium Load'!E16,3,2,"XH")</f>
        <v>05XH20</v>
      </c>
      <c r="F16" s="2" t="str">
        <f>REPLACE('Medium Load'!F16,1,3,"XH")</f>
        <v>XH-112</v>
      </c>
      <c r="G16" s="12" t="str">
        <f>REPLACE('Medium Load'!G16,3,1,6)</f>
        <v>306208D</v>
      </c>
      <c r="H16" s="2" t="str">
        <f>REPLACE('Medium Load'!H16,1,2,"XH")</f>
        <v>XHP-14</v>
      </c>
      <c r="I16" s="2" t="str">
        <f>REPLACE('Medium Load'!I16,3,1,4)</f>
        <v>344-0808</v>
      </c>
      <c r="J16" s="2" t="str">
        <f t="shared" si="1"/>
        <v>9-0808-4</v>
      </c>
      <c r="K16" s="2" t="str">
        <f>REPLACE('Medium Load'!K16,1,2,"EH")</f>
        <v>EH50-200</v>
      </c>
    </row>
    <row r="17" spans="1:11">
      <c r="A17" s="1" t="s">
        <v>14</v>
      </c>
      <c r="B17" s="12" t="str">
        <f>REPLACE('Medium Load'!B17,8,2,"X")</f>
        <v>9-0810-X</v>
      </c>
      <c r="C17" s="12" t="str">
        <f t="shared" si="0"/>
        <v>9-0810-36</v>
      </c>
      <c r="D17" s="2" t="str">
        <f>REPLACE('Medium Load'!D17,3,1,6)</f>
        <v>106-210</v>
      </c>
      <c r="E17" s="2" t="str">
        <f>REPLACE('Medium Load'!E17,3,2,"XH")</f>
        <v>05XH25</v>
      </c>
      <c r="F17" s="2" t="str">
        <f>REPLACE('Medium Load'!F17,1,3,"XH")</f>
        <v>XH-113</v>
      </c>
      <c r="G17" s="12" t="str">
        <f>REPLACE('Medium Load'!G17,3,1,6)</f>
        <v>306210D</v>
      </c>
      <c r="H17" s="2" t="str">
        <f>REPLACE('Medium Load'!H17,1,2,"XH")</f>
        <v>XHP-15</v>
      </c>
      <c r="I17" s="2" t="str">
        <f>REPLACE('Medium Load'!I17,3,1,4)</f>
        <v>344-0810</v>
      </c>
      <c r="J17" s="2" t="str">
        <f t="shared" si="1"/>
        <v>9-0810-4</v>
      </c>
      <c r="K17" s="2" t="str">
        <f>REPLACE('Medium Load'!K17,1,2,"EH")</f>
        <v>EH50-250</v>
      </c>
    </row>
    <row r="18" spans="1:11">
      <c r="A18" s="1" t="s">
        <v>15</v>
      </c>
      <c r="B18" s="12" t="str">
        <f>REPLACE('Medium Load'!B18,8,2,"X")</f>
        <v>9-0812-X</v>
      </c>
      <c r="C18" s="12" t="str">
        <f t="shared" si="0"/>
        <v>9-0812-36</v>
      </c>
      <c r="D18" s="2" t="str">
        <f>REPLACE('Medium Load'!D18,3,1,6)</f>
        <v>106-212</v>
      </c>
      <c r="E18" s="2" t="str">
        <f>REPLACE('Medium Load'!E18,3,2,"XH")</f>
        <v>05XH30</v>
      </c>
      <c r="F18" s="2" t="str">
        <f>REPLACE('Medium Load'!F18,1,3,"XH")</f>
        <v>XH-114</v>
      </c>
      <c r="G18" s="12" t="str">
        <f>REPLACE('Medium Load'!G18,3,1,6)</f>
        <v>306212D</v>
      </c>
      <c r="H18" s="2" t="str">
        <f>REPLACE('Medium Load'!H18,1,2,"XH")</f>
        <v>XHP-16</v>
      </c>
      <c r="I18" s="2" t="str">
        <f>REPLACE('Medium Load'!I18,3,1,4)</f>
        <v>344-0812</v>
      </c>
      <c r="J18" s="2" t="str">
        <f t="shared" si="1"/>
        <v>9-0812-4</v>
      </c>
      <c r="K18" s="2" t="str">
        <f>REPLACE('Medium Load'!K18,1,2,"EH")</f>
        <v>EH50-300</v>
      </c>
    </row>
    <row r="19" spans="1:11">
      <c r="A19" s="1" t="s">
        <v>16</v>
      </c>
      <c r="B19" s="12" t="str">
        <f>REPLACE('Medium Load'!B19,8,2,"X")</f>
        <v>9-0814-X</v>
      </c>
      <c r="C19" s="12" t="str">
        <f t="shared" si="0"/>
        <v>9-0814-36</v>
      </c>
      <c r="D19" s="2" t="str">
        <f>REPLACE('Medium Load'!D19,3,1,6)</f>
        <v>106-214</v>
      </c>
      <c r="E19" s="2" t="str">
        <f>REPLACE('Medium Load'!E19,3,2,"XH")</f>
        <v>05XH35</v>
      </c>
      <c r="F19" s="2" t="str">
        <f>REPLACE('Medium Load'!F19,1,3,"XH")</f>
        <v>XH-115</v>
      </c>
      <c r="G19" s="12" t="str">
        <f>REPLACE('Medium Load'!G19,3,1,6)</f>
        <v>306214D</v>
      </c>
      <c r="H19" s="2" t="str">
        <f>REPLACE('Medium Load'!H19,1,2,"XH")</f>
        <v>XHP-17</v>
      </c>
      <c r="I19" s="2" t="str">
        <f>REPLACE('Medium Load'!I19,3,1,4)</f>
        <v>344-0814</v>
      </c>
      <c r="J19" s="2" t="str">
        <f t="shared" si="1"/>
        <v>9-0814-4</v>
      </c>
      <c r="K19" s="2" t="str">
        <f>REPLACE('Medium Load'!K19,1,2,"EH")</f>
        <v>EH50-350</v>
      </c>
    </row>
    <row r="20" spans="1:11">
      <c r="A20" s="1" t="s">
        <v>21</v>
      </c>
      <c r="B20" s="12" t="str">
        <f>REPLACE('Medium Load'!B20,8,2,"X")</f>
        <v>9-0848-X</v>
      </c>
      <c r="C20" s="12" t="str">
        <f t="shared" si="0"/>
        <v>9-0848-36</v>
      </c>
      <c r="D20" s="2" t="str">
        <f>REPLACE('Medium Load'!D20,3,1,6)</f>
        <v>106-248</v>
      </c>
      <c r="E20" s="2" t="str">
        <f>REPLACE('Medium Load'!E20,3,2,"XH")</f>
        <v>05XH120</v>
      </c>
      <c r="F20" s="2" t="str">
        <f>REPLACE('Medium Load'!F20,1,3,"XH")</f>
        <v>XH-117</v>
      </c>
      <c r="G20" s="12" t="str">
        <f>REPLACE('Medium Load'!G20,3,1,6)</f>
        <v>306248D</v>
      </c>
      <c r="H20" s="2" t="str">
        <f>REPLACE('Medium Load'!H20,1,2,"XH")</f>
        <v>XHP-124</v>
      </c>
      <c r="I20" s="2" t="str">
        <f>REPLACE('Medium Load'!I20,3,1,4)</f>
        <v>344-0848</v>
      </c>
      <c r="J20" s="2" t="str">
        <f t="shared" si="1"/>
        <v>9-0848-4</v>
      </c>
      <c r="K20" s="2" t="str">
        <f>REPLACE('Medium Load'!K20,1,2,"EH")</f>
        <v>EH50-1200</v>
      </c>
    </row>
    <row r="21" spans="1:11">
      <c r="A21" s="1"/>
    </row>
    <row r="22" spans="1:11">
      <c r="A22" s="1" t="s">
        <v>22</v>
      </c>
      <c r="B22" s="12" t="str">
        <f>REPLACE('Medium Load'!B22,8,2,"X")</f>
        <v>9-1004-X</v>
      </c>
      <c r="C22" s="12" t="str">
        <f t="shared" si="0"/>
        <v>9-1004-36</v>
      </c>
      <c r="D22" s="2" t="str">
        <f>REPLACE('Medium Load'!D22,3,1,6)</f>
        <v>106-304</v>
      </c>
      <c r="E22" s="2" t="str">
        <f>REPLACE('Medium Load'!E22,3,2,"XH")</f>
        <v>06XH10</v>
      </c>
      <c r="F22" s="2" t="str">
        <f>REPLACE('Medium Load'!F22,1,3,"XH")</f>
        <v>XH-120</v>
      </c>
      <c r="G22" s="12" t="str">
        <f>REPLACE('Medium Load'!G22,3,1,6)</f>
        <v>306304D</v>
      </c>
      <c r="H22" s="2" t="str">
        <f>REPLACE('Medium Load'!H22,1,2,"XH")</f>
        <v>XHP-22</v>
      </c>
      <c r="I22" s="2" t="str">
        <f>REPLACE('Medium Load'!I22,3,1,4)</f>
        <v>344-1004</v>
      </c>
      <c r="J22" s="2" t="str">
        <f t="shared" si="1"/>
        <v>9-1004-4</v>
      </c>
      <c r="K22" s="2" t="str">
        <f>REPLACE('Medium Load'!K22,1,2,"EH")</f>
        <v>EH62-100</v>
      </c>
    </row>
    <row r="23" spans="1:11">
      <c r="A23" s="1" t="s">
        <v>23</v>
      </c>
      <c r="B23" s="12" t="str">
        <f>REPLACE('Medium Load'!B23,8,2,"X")</f>
        <v>9-1005-X</v>
      </c>
      <c r="C23" s="12" t="str">
        <f t="shared" si="0"/>
        <v>9-1005-36</v>
      </c>
      <c r="D23" s="2" t="str">
        <f>REPLACE('Medium Load'!D23,3,1,6)</f>
        <v>106-305</v>
      </c>
      <c r="E23" s="2" t="str">
        <f>REPLACE('Medium Load'!E23,3,2,"XH")</f>
        <v>06XH12</v>
      </c>
      <c r="F23" s="2" t="str">
        <f>REPLACE('Medium Load'!F23,1,3,"XH")</f>
        <v>XH-120A</v>
      </c>
      <c r="G23" s="12" t="str">
        <f>REPLACE('Medium Load'!G23,3,1,6)</f>
        <v>306305D</v>
      </c>
      <c r="H23" s="2" t="str">
        <f>REPLACE('Medium Load'!H23,1,2,"XH")</f>
        <v>XHP-22A</v>
      </c>
      <c r="I23" s="2" t="str">
        <f>REPLACE('Medium Load'!I23,3,1,4)</f>
        <v>344-1005</v>
      </c>
      <c r="J23" s="2" t="str">
        <f t="shared" si="1"/>
        <v>9-1005-4</v>
      </c>
      <c r="K23" s="2" t="str">
        <f>REPLACE('Medium Load'!K23,1,2,"EH")</f>
        <v>EH62-125</v>
      </c>
    </row>
    <row r="24" spans="1:11">
      <c r="A24" s="1" t="s">
        <v>24</v>
      </c>
      <c r="B24" s="12" t="str">
        <f>REPLACE('Medium Load'!B24,8,2,"X")</f>
        <v>9-1006-X</v>
      </c>
      <c r="C24" s="12" t="str">
        <f t="shared" si="0"/>
        <v>9-1006-36</v>
      </c>
      <c r="D24" s="2" t="str">
        <f>REPLACE('Medium Load'!D24,3,1,6)</f>
        <v>106-306</v>
      </c>
      <c r="E24" s="2" t="str">
        <f>REPLACE('Medium Load'!E24,3,2,"XH")</f>
        <v>06XH15</v>
      </c>
      <c r="F24" s="2" t="str">
        <f>REPLACE('Medium Load'!F24,1,3,"XH")</f>
        <v>XH-121</v>
      </c>
      <c r="G24" s="12" t="str">
        <f>REPLACE('Medium Load'!G24,3,1,6)</f>
        <v>306306D</v>
      </c>
      <c r="H24" s="2" t="str">
        <f>REPLACE('Medium Load'!H24,1,2,"XH")</f>
        <v>XHP-23</v>
      </c>
      <c r="I24" s="2" t="str">
        <f>REPLACE('Medium Load'!I24,3,1,4)</f>
        <v>344-1006</v>
      </c>
      <c r="J24" s="2" t="str">
        <f t="shared" si="1"/>
        <v>9-1006-4</v>
      </c>
      <c r="K24" s="2" t="str">
        <f>REPLACE('Medium Load'!K24,1,2,"EH")</f>
        <v>EH62-150</v>
      </c>
    </row>
    <row r="25" spans="1:11">
      <c r="A25" s="1" t="s">
        <v>25</v>
      </c>
      <c r="B25" s="12" t="str">
        <f>REPLACE('Medium Load'!B25,8,2,"X")</f>
        <v>9-1007-X</v>
      </c>
      <c r="C25" s="12" t="str">
        <f t="shared" si="0"/>
        <v>9-1007-36</v>
      </c>
      <c r="D25" s="2" t="str">
        <f>REPLACE('Medium Load'!D25,3,1,6)</f>
        <v>106-307</v>
      </c>
      <c r="E25" s="2" t="str">
        <f>REPLACE('Medium Load'!E25,3,2,"XH")</f>
        <v>06XH17</v>
      </c>
      <c r="F25" s="2" t="str">
        <f>REPLACE('Medium Load'!F25,1,3,"XH")</f>
        <v>XH-121A</v>
      </c>
      <c r="G25" s="12" t="str">
        <f>REPLACE('Medium Load'!G25,3,1,6)</f>
        <v>306307D</v>
      </c>
      <c r="H25" s="2" t="str">
        <f>REPLACE('Medium Load'!H25,1,2,"XH")</f>
        <v>XHP-23A</v>
      </c>
      <c r="I25" s="2" t="str">
        <f>REPLACE('Medium Load'!I25,3,1,4)</f>
        <v>344-1007</v>
      </c>
      <c r="J25" s="2" t="str">
        <f t="shared" si="1"/>
        <v>9-1007-4</v>
      </c>
      <c r="K25" s="2" t="str">
        <f>REPLACE('Medium Load'!K25,1,2,"EH")</f>
        <v>EH62-175</v>
      </c>
    </row>
    <row r="26" spans="1:11">
      <c r="A26" s="1" t="s">
        <v>26</v>
      </c>
      <c r="B26" s="12" t="str">
        <f>REPLACE('Medium Load'!B26,8,2,"X")</f>
        <v>9-1008-X</v>
      </c>
      <c r="C26" s="12" t="str">
        <f t="shared" si="0"/>
        <v>9-1008-36</v>
      </c>
      <c r="D26" s="2" t="str">
        <f>REPLACE('Medium Load'!D26,3,1,6)</f>
        <v>106-308</v>
      </c>
      <c r="E26" s="2" t="str">
        <f>REPLACE('Medium Load'!E26,3,2,"XH")</f>
        <v>06XH20</v>
      </c>
      <c r="F26" s="2" t="str">
        <f>REPLACE('Medium Load'!F26,1,3,"XH")</f>
        <v>XH-122</v>
      </c>
      <c r="G26" s="12" t="str">
        <f>REPLACE('Medium Load'!G26,3,1,6)</f>
        <v>306308D</v>
      </c>
      <c r="H26" s="2" t="str">
        <f>REPLACE('Medium Load'!H26,1,2,"XH")</f>
        <v>XHP-24</v>
      </c>
      <c r="I26" s="2" t="str">
        <f>REPLACE('Medium Load'!I26,3,1,4)</f>
        <v>344-1008</v>
      </c>
      <c r="J26" s="2" t="str">
        <f t="shared" si="1"/>
        <v>9-1008-4</v>
      </c>
      <c r="K26" s="2" t="str">
        <f>REPLACE('Medium Load'!K26,1,2,"EH")</f>
        <v>EH62-200</v>
      </c>
    </row>
    <row r="27" spans="1:11">
      <c r="A27" s="1" t="s">
        <v>27</v>
      </c>
      <c r="B27" s="12" t="str">
        <f>REPLACE('Medium Load'!B27,8,2,"X")</f>
        <v>9-1010-X</v>
      </c>
      <c r="C27" s="12" t="str">
        <f t="shared" si="0"/>
        <v>9-1010-36</v>
      </c>
      <c r="D27" s="2" t="str">
        <f>REPLACE('Medium Load'!D27,3,1,6)</f>
        <v>106-310</v>
      </c>
      <c r="E27" s="2" t="str">
        <f>REPLACE('Medium Load'!E27,3,2,"XH")</f>
        <v>06XH25</v>
      </c>
      <c r="F27" s="2" t="str">
        <f>REPLACE('Medium Load'!F27,1,3,"XH")</f>
        <v>XH-123</v>
      </c>
      <c r="G27" s="12" t="str">
        <f>REPLACE('Medium Load'!G27,3,1,6)</f>
        <v>306310D</v>
      </c>
      <c r="H27" s="2" t="str">
        <f>REPLACE('Medium Load'!H27,1,2,"XH")</f>
        <v>XHP-25</v>
      </c>
      <c r="I27" s="2" t="str">
        <f>REPLACE('Medium Load'!I27,3,1,4)</f>
        <v>344-1010</v>
      </c>
      <c r="J27" s="2" t="str">
        <f t="shared" si="1"/>
        <v>9-1010-4</v>
      </c>
      <c r="K27" s="2" t="str">
        <f>REPLACE('Medium Load'!K27,1,2,"EH")</f>
        <v>EH62-250</v>
      </c>
    </row>
    <row r="28" spans="1:11">
      <c r="A28" s="1" t="s">
        <v>28</v>
      </c>
      <c r="B28" s="12" t="str">
        <f>REPLACE('Medium Load'!B28,8,2,"X")</f>
        <v>9-1012-X</v>
      </c>
      <c r="C28" s="12" t="str">
        <f t="shared" si="0"/>
        <v>9-1012-36</v>
      </c>
      <c r="D28" s="2" t="str">
        <f>REPLACE('Medium Load'!D28,3,1,6)</f>
        <v>106-312</v>
      </c>
      <c r="E28" s="2" t="str">
        <f>REPLACE('Medium Load'!E28,3,2,"XH")</f>
        <v>06XH30</v>
      </c>
      <c r="F28" s="2" t="str">
        <f>REPLACE('Medium Load'!F28,1,3,"XH")</f>
        <v>XH-124</v>
      </c>
      <c r="G28" s="12" t="str">
        <f>REPLACE('Medium Load'!G28,3,1,6)</f>
        <v>306312D</v>
      </c>
      <c r="H28" s="2" t="str">
        <f>REPLACE('Medium Load'!H28,1,2,"XH")</f>
        <v>XHP-26</v>
      </c>
      <c r="I28" s="2" t="str">
        <f>REPLACE('Medium Load'!I28,3,1,4)</f>
        <v>344-1012</v>
      </c>
      <c r="J28" s="2" t="str">
        <f t="shared" si="1"/>
        <v>9-1012-4</v>
      </c>
      <c r="K28" s="2" t="str">
        <f>REPLACE('Medium Load'!K28,1,2,"EH")</f>
        <v>EH62-300</v>
      </c>
    </row>
    <row r="29" spans="1:11">
      <c r="A29" s="1" t="s">
        <v>29</v>
      </c>
      <c r="B29" s="12" t="str">
        <f>REPLACE('Medium Load'!B29,8,2,"X")</f>
        <v>9-1014-X</v>
      </c>
      <c r="C29" s="12" t="str">
        <f t="shared" si="0"/>
        <v>9-1014-36</v>
      </c>
      <c r="D29" s="2" t="str">
        <f>REPLACE('Medium Load'!D29,3,1,6)</f>
        <v>106-314</v>
      </c>
      <c r="E29" s="2" t="str">
        <f>REPLACE('Medium Load'!E29,3,2,"XH")</f>
        <v>06XH35</v>
      </c>
      <c r="F29" s="2" t="str">
        <f>REPLACE('Medium Load'!F29,1,3,"XH")</f>
        <v>XH-125</v>
      </c>
      <c r="G29" s="12" t="str">
        <f>REPLACE('Medium Load'!G29,3,1,6)</f>
        <v>306314D</v>
      </c>
      <c r="H29" s="2" t="str">
        <f>REPLACE('Medium Load'!H29,1,2,"XH")</f>
        <v>XHP-27</v>
      </c>
      <c r="I29" s="2" t="str">
        <f>REPLACE('Medium Load'!I29,3,1,4)</f>
        <v>344-1014</v>
      </c>
      <c r="J29" s="2" t="str">
        <f t="shared" si="1"/>
        <v>9-1014-4</v>
      </c>
      <c r="K29" s="2" t="str">
        <f>REPLACE('Medium Load'!K29,1,2,"EH")</f>
        <v>EH62-350</v>
      </c>
    </row>
    <row r="30" spans="1:11">
      <c r="A30" s="1" t="s">
        <v>30</v>
      </c>
      <c r="B30" s="12" t="str">
        <f>REPLACE('Medium Load'!B30,8,2,"X")</f>
        <v>9-1016-X</v>
      </c>
      <c r="C30" s="12" t="str">
        <f t="shared" si="0"/>
        <v>9-1016-36</v>
      </c>
      <c r="D30" s="2" t="str">
        <f>REPLACE('Medium Load'!D30,3,1,6)</f>
        <v>106-316</v>
      </c>
      <c r="E30" s="2" t="str">
        <f>REPLACE('Medium Load'!E30,3,2,"XH")</f>
        <v>06XH40</v>
      </c>
      <c r="F30" s="2" t="str">
        <f>REPLACE('Medium Load'!F30,1,3,"XH")</f>
        <v>XH-126</v>
      </c>
      <c r="G30" s="12" t="str">
        <f>REPLACE('Medium Load'!G30,3,1,6)</f>
        <v>306316D</v>
      </c>
      <c r="H30" s="2" t="str">
        <f>REPLACE('Medium Load'!H30,1,2,"XH")</f>
        <v>XHP-28</v>
      </c>
      <c r="I30" s="2" t="str">
        <f>REPLACE('Medium Load'!I30,3,1,4)</f>
        <v>344-1016</v>
      </c>
      <c r="J30" s="2" t="str">
        <f t="shared" si="1"/>
        <v>9-1016-4</v>
      </c>
      <c r="K30" s="2" t="str">
        <f>REPLACE('Medium Load'!K30,1,2,"EH")</f>
        <v>EH62-400</v>
      </c>
    </row>
    <row r="31" spans="1:11">
      <c r="A31" s="1" t="s">
        <v>31</v>
      </c>
      <c r="B31" s="12" t="str">
        <f>REPLACE('Medium Load'!B31,8,2,"X")</f>
        <v>9-1048-X</v>
      </c>
      <c r="C31" s="12" t="str">
        <f t="shared" si="0"/>
        <v>9-1048-36</v>
      </c>
      <c r="D31" s="2" t="str">
        <f>REPLACE('Medium Load'!D31,3,1,6)</f>
        <v>106-348</v>
      </c>
      <c r="E31" s="2" t="str">
        <f>REPLACE('Medium Load'!E31,3,2,"XH")</f>
        <v>06XH120</v>
      </c>
      <c r="F31" s="2" t="str">
        <f>REPLACE('Medium Load'!F31,1,3,"XH")</f>
        <v>XH-127</v>
      </c>
      <c r="G31" s="12" t="str">
        <f>REPLACE('Medium Load'!G31,3,1,6)</f>
        <v>306348D</v>
      </c>
      <c r="H31" s="2" t="str">
        <f>REPLACE('Medium Load'!H31,1,2,"XH")</f>
        <v>XHP-224</v>
      </c>
      <c r="I31" s="2" t="str">
        <f>REPLACE('Medium Load'!I31,3,1,4)</f>
        <v>344-1048</v>
      </c>
      <c r="J31" s="2" t="str">
        <f t="shared" si="1"/>
        <v>9-1048-4</v>
      </c>
      <c r="K31" s="2" t="str">
        <f>REPLACE('Medium Load'!K31,1,2,"EH")</f>
        <v>EH62-1200</v>
      </c>
    </row>
    <row r="32" spans="1:11">
      <c r="A32" s="1"/>
    </row>
    <row r="33" spans="1:11">
      <c r="A33" s="1" t="s">
        <v>32</v>
      </c>
      <c r="B33" s="12" t="str">
        <f>REPLACE('Medium Load'!B33,8,2,"X")</f>
        <v>9-1204-X</v>
      </c>
      <c r="C33" s="12" t="str">
        <f t="shared" si="0"/>
        <v>9-1204-36</v>
      </c>
      <c r="D33" s="2" t="str">
        <f>REPLACE('Medium Load'!D33,3,1,6)</f>
        <v>106-404</v>
      </c>
      <c r="E33" s="2" t="str">
        <f>REPLACE('Medium Load'!E33,3,2,"XH")</f>
        <v>07XH10</v>
      </c>
      <c r="F33" s="2" t="str">
        <f>REPLACE('Medium Load'!F33,1,3,"XH")</f>
        <v>XH-1</v>
      </c>
      <c r="G33" s="12" t="str">
        <f>REPLACE('Medium Load'!G33,3,1,6)</f>
        <v>306404D</v>
      </c>
      <c r="H33" s="2" t="str">
        <f>REPLACE('Medium Load'!H33,1,2,"XH")</f>
        <v>XHP-32</v>
      </c>
      <c r="I33" s="2" t="str">
        <f>REPLACE('Medium Load'!I33,3,1,4)</f>
        <v>344-1204</v>
      </c>
      <c r="J33" s="2" t="str">
        <f t="shared" si="1"/>
        <v>9-1204-4</v>
      </c>
      <c r="K33" s="2" t="str">
        <f>REPLACE('Medium Load'!K33,1,2,"EH")</f>
        <v>EH75-100</v>
      </c>
    </row>
    <row r="34" spans="1:11">
      <c r="A34" s="1" t="s">
        <v>33</v>
      </c>
      <c r="B34" s="12" t="str">
        <f>REPLACE('Medium Load'!B34,8,2,"X")</f>
        <v>9-1205-X</v>
      </c>
      <c r="C34" s="12" t="str">
        <f t="shared" si="0"/>
        <v>9-1205-36</v>
      </c>
      <c r="D34" s="2" t="str">
        <f>REPLACE('Medium Load'!D34,3,1,6)</f>
        <v>106-405</v>
      </c>
      <c r="E34" s="2" t="str">
        <f>REPLACE('Medium Load'!E34,3,2,"XH")</f>
        <v>07XH12</v>
      </c>
      <c r="F34" s="2" t="str">
        <f>REPLACE('Medium Load'!F34,1,3,"XH")</f>
        <v>XH-1A</v>
      </c>
      <c r="G34" s="12" t="str">
        <f>REPLACE('Medium Load'!G34,3,1,6)</f>
        <v>306405D</v>
      </c>
      <c r="H34" s="2" t="str">
        <f>REPLACE('Medium Load'!H34,1,2,"XH")</f>
        <v>XHP-32A</v>
      </c>
      <c r="I34" s="2" t="str">
        <f>REPLACE('Medium Load'!I34,3,1,4)</f>
        <v>344-1205</v>
      </c>
      <c r="J34" s="2" t="str">
        <f t="shared" si="1"/>
        <v>9-1205-4</v>
      </c>
      <c r="K34" s="2" t="str">
        <f>REPLACE('Medium Load'!K34,1,2,"EH")</f>
        <v>EH75-125</v>
      </c>
    </row>
    <row r="35" spans="1:11">
      <c r="A35" s="1" t="s">
        <v>34</v>
      </c>
      <c r="B35" s="12" t="str">
        <f>REPLACE('Medium Load'!B35,8,2,"X")</f>
        <v>9-1206-X</v>
      </c>
      <c r="C35" s="12" t="str">
        <f t="shared" si="0"/>
        <v>9-1206-36</v>
      </c>
      <c r="D35" s="2" t="str">
        <f>REPLACE('Medium Load'!D35,3,1,6)</f>
        <v>106-406</v>
      </c>
      <c r="E35" s="2" t="str">
        <f>REPLACE('Medium Load'!E35,3,2,"XH")</f>
        <v>07XH15</v>
      </c>
      <c r="F35" s="2" t="str">
        <f>REPLACE('Medium Load'!F35,1,3,"XH")</f>
        <v>XH-2</v>
      </c>
      <c r="G35" s="12" t="str">
        <f>REPLACE('Medium Load'!G35,3,1,6)</f>
        <v>306406D</v>
      </c>
      <c r="H35" s="2" t="str">
        <f>REPLACE('Medium Load'!H35,1,2,"XH")</f>
        <v>XHP-33</v>
      </c>
      <c r="I35" s="2" t="str">
        <f>REPLACE('Medium Load'!I35,3,1,4)</f>
        <v>344-1206</v>
      </c>
      <c r="J35" s="2" t="str">
        <f t="shared" si="1"/>
        <v>9-1206-4</v>
      </c>
      <c r="K35" s="2" t="str">
        <f>REPLACE('Medium Load'!K35,1,2,"EH")</f>
        <v>EH75-150</v>
      </c>
    </row>
    <row r="36" spans="1:11">
      <c r="A36" s="1" t="s">
        <v>3</v>
      </c>
      <c r="B36" s="12" t="str">
        <f>REPLACE('Medium Load'!B36,8,2,"X")</f>
        <v>9-1207-X</v>
      </c>
      <c r="C36" s="12" t="str">
        <f t="shared" si="0"/>
        <v>9-1207-36</v>
      </c>
      <c r="D36" s="2" t="str">
        <f>REPLACE('Medium Load'!D36,3,1,6)</f>
        <v>106-407</v>
      </c>
      <c r="E36" s="2" t="str">
        <f>REPLACE('Medium Load'!E36,3,2,"XH")</f>
        <v>07XH17</v>
      </c>
      <c r="F36" s="2" t="str">
        <f>REPLACE('Medium Load'!F36,1,3,"XH")</f>
        <v>XH-2A</v>
      </c>
      <c r="G36" s="12" t="str">
        <f>REPLACE('Medium Load'!G36,3,1,6)</f>
        <v>306407D</v>
      </c>
      <c r="H36" s="2" t="str">
        <f>REPLACE('Medium Load'!H36,1,2,"XH")</f>
        <v>XHP-33A</v>
      </c>
      <c r="I36" s="2" t="str">
        <f>REPLACE('Medium Load'!I36,3,1,4)</f>
        <v>344-1207</v>
      </c>
      <c r="J36" s="2" t="str">
        <f t="shared" si="1"/>
        <v>9-1207-4</v>
      </c>
      <c r="K36" s="2" t="str">
        <f>REPLACE('Medium Load'!K36,1,2,"EH")</f>
        <v>EH75-175</v>
      </c>
    </row>
    <row r="37" spans="1:11">
      <c r="A37" s="1" t="s">
        <v>35</v>
      </c>
      <c r="B37" s="12" t="str">
        <f>REPLACE('Medium Load'!B37,8,2,"X")</f>
        <v>9-1208-X</v>
      </c>
      <c r="C37" s="12" t="str">
        <f t="shared" si="0"/>
        <v>9-1208-36</v>
      </c>
      <c r="D37" s="2" t="str">
        <f>REPLACE('Medium Load'!D37,3,1,6)</f>
        <v>106-408</v>
      </c>
      <c r="E37" s="2" t="str">
        <f>REPLACE('Medium Load'!E37,3,2,"XH")</f>
        <v>07XH20</v>
      </c>
      <c r="F37" s="2" t="str">
        <f>REPLACE('Medium Load'!F37,1,3,"XH")</f>
        <v>XH-3</v>
      </c>
      <c r="G37" s="12" t="str">
        <f>REPLACE('Medium Load'!G37,3,1,6)</f>
        <v>306408D</v>
      </c>
      <c r="H37" s="2" t="str">
        <f>REPLACE('Medium Load'!H37,1,2,"XH")</f>
        <v>XHP-34</v>
      </c>
      <c r="I37" s="2" t="str">
        <f>REPLACE('Medium Load'!I37,3,1,4)</f>
        <v>344-1208</v>
      </c>
      <c r="J37" s="2" t="str">
        <f t="shared" si="1"/>
        <v>9-1208-4</v>
      </c>
      <c r="K37" s="2" t="str">
        <f>REPLACE('Medium Load'!K37,1,2,"EH")</f>
        <v>EH75-200</v>
      </c>
    </row>
    <row r="38" spans="1:11">
      <c r="A38" s="1" t="s">
        <v>36</v>
      </c>
      <c r="B38" s="12" t="str">
        <f>REPLACE('Medium Load'!B38,8,2,"X")</f>
        <v>9-1210-X</v>
      </c>
      <c r="C38" s="12" t="str">
        <f t="shared" si="0"/>
        <v>9-1210-36</v>
      </c>
      <c r="D38" s="2" t="str">
        <f>REPLACE('Medium Load'!D38,3,1,6)</f>
        <v>106-410</v>
      </c>
      <c r="E38" s="2" t="str">
        <f>REPLACE('Medium Load'!E38,3,2,"XH")</f>
        <v>07XH25</v>
      </c>
      <c r="F38" s="2" t="str">
        <f>REPLACE('Medium Load'!F38,1,3,"XH")</f>
        <v>XH-4</v>
      </c>
      <c r="G38" s="12" t="str">
        <f>REPLACE('Medium Load'!G38,3,1,6)</f>
        <v>306410D</v>
      </c>
      <c r="H38" s="2" t="str">
        <f>REPLACE('Medium Load'!H38,1,2,"XH")</f>
        <v>XHP-35</v>
      </c>
      <c r="I38" s="2" t="str">
        <f>REPLACE('Medium Load'!I38,3,1,4)</f>
        <v>344-1210</v>
      </c>
      <c r="J38" s="2" t="str">
        <f t="shared" si="1"/>
        <v>9-1210-4</v>
      </c>
      <c r="K38" s="2" t="str">
        <f>REPLACE('Medium Load'!K38,1,2,"EH")</f>
        <v>EH75-250</v>
      </c>
    </row>
    <row r="39" spans="1:11">
      <c r="A39" s="1" t="s">
        <v>37</v>
      </c>
      <c r="B39" s="12" t="str">
        <f>REPLACE('Medium Load'!B39,8,2,"X")</f>
        <v>9-1212-X</v>
      </c>
      <c r="C39" s="12" t="str">
        <f t="shared" si="0"/>
        <v>9-1212-36</v>
      </c>
      <c r="D39" s="2" t="str">
        <f>REPLACE('Medium Load'!D39,3,1,6)</f>
        <v>106-412</v>
      </c>
      <c r="E39" s="2" t="str">
        <f>REPLACE('Medium Load'!E39,3,2,"XH")</f>
        <v>07XH30</v>
      </c>
      <c r="F39" s="2" t="str">
        <f>REPLACE('Medium Load'!F39,1,3,"XH")</f>
        <v>XH-5</v>
      </c>
      <c r="G39" s="12" t="str">
        <f>REPLACE('Medium Load'!G39,3,1,6)</f>
        <v>306412D</v>
      </c>
      <c r="H39" s="2" t="str">
        <f>REPLACE('Medium Load'!H39,1,2,"XH")</f>
        <v>XHP-36</v>
      </c>
      <c r="I39" s="2" t="str">
        <f>REPLACE('Medium Load'!I39,3,1,4)</f>
        <v>344-1212</v>
      </c>
      <c r="J39" s="2" t="str">
        <f t="shared" si="1"/>
        <v>9-1212-4</v>
      </c>
      <c r="K39" s="2" t="str">
        <f>REPLACE('Medium Load'!K39,1,2,"EH")</f>
        <v>EH75-300</v>
      </c>
    </row>
    <row r="40" spans="1:11">
      <c r="A40" s="1" t="s">
        <v>38</v>
      </c>
      <c r="B40" s="12" t="str">
        <f>REPLACE('Medium Load'!B40,8,2,"X")</f>
        <v>9-1214-X</v>
      </c>
      <c r="C40" s="12" t="str">
        <f t="shared" si="0"/>
        <v>9-1214-36</v>
      </c>
      <c r="D40" s="2" t="str">
        <f>REPLACE('Medium Load'!D40,3,1,6)</f>
        <v>106-414</v>
      </c>
      <c r="E40" s="2" t="str">
        <f>REPLACE('Medium Load'!E40,3,2,"XH")</f>
        <v>07XH35</v>
      </c>
      <c r="F40" s="2" t="str">
        <f>REPLACE('Medium Load'!F40,1,3,"XH")</f>
        <v>XH-6</v>
      </c>
      <c r="G40" s="12" t="str">
        <f>REPLACE('Medium Load'!G40,3,1,6)</f>
        <v>306414D</v>
      </c>
      <c r="H40" s="2" t="str">
        <f>REPLACE('Medium Load'!H40,1,2,"XH")</f>
        <v>XHP-37</v>
      </c>
      <c r="I40" s="2" t="str">
        <f>REPLACE('Medium Load'!I40,3,1,4)</f>
        <v>344-1214</v>
      </c>
      <c r="J40" s="2" t="str">
        <f t="shared" si="1"/>
        <v>9-1214-4</v>
      </c>
      <c r="K40" s="2" t="str">
        <f>REPLACE('Medium Load'!K40,1,2,"EH")</f>
        <v>EH75-350</v>
      </c>
    </row>
    <row r="41" spans="1:11">
      <c r="A41" s="1" t="s">
        <v>39</v>
      </c>
      <c r="B41" s="12" t="str">
        <f>REPLACE('Medium Load'!B41,8,2,"X")</f>
        <v>9-1216-X</v>
      </c>
      <c r="C41" s="12" t="str">
        <f t="shared" si="0"/>
        <v>9-1216-36</v>
      </c>
      <c r="D41" s="2" t="str">
        <f>REPLACE('Medium Load'!D41,3,1,6)</f>
        <v>106-416</v>
      </c>
      <c r="E41" s="2" t="str">
        <f>REPLACE('Medium Load'!E41,3,2,"XH")</f>
        <v>07XH40</v>
      </c>
      <c r="F41" s="2" t="str">
        <f>REPLACE('Medium Load'!F41,1,3,"XH")</f>
        <v>XH-7</v>
      </c>
      <c r="G41" s="12" t="str">
        <f>REPLACE('Medium Load'!G41,3,1,6)</f>
        <v>306416D</v>
      </c>
      <c r="H41" s="2" t="str">
        <f>REPLACE('Medium Load'!H41,1,2,"XH")</f>
        <v>XHP-38</v>
      </c>
      <c r="I41" s="2" t="str">
        <f>REPLACE('Medium Load'!I41,3,1,4)</f>
        <v>344-1216</v>
      </c>
      <c r="J41" s="2" t="str">
        <f t="shared" si="1"/>
        <v>9-1216-4</v>
      </c>
      <c r="K41" s="2" t="str">
        <f>REPLACE('Medium Load'!K41,1,2,"EH")</f>
        <v>EH75-400</v>
      </c>
    </row>
    <row r="42" spans="1:11">
      <c r="A42" s="1" t="s">
        <v>40</v>
      </c>
      <c r="B42" s="12" t="str">
        <f>REPLACE('Medium Load'!B42,8,2,"X")</f>
        <v>9-1218-X</v>
      </c>
      <c r="C42" s="12" t="str">
        <f t="shared" si="0"/>
        <v>9-1218-36</v>
      </c>
      <c r="D42" s="2" t="str">
        <f>REPLACE('Medium Load'!D42,3,1,6)</f>
        <v>106-418</v>
      </c>
      <c r="E42" s="2" t="str">
        <f>REPLACE('Medium Load'!E42,3,2,"XH")</f>
        <v>07XH45</v>
      </c>
      <c r="F42" s="2" t="str">
        <f>REPLACE('Medium Load'!F42,1,3,"XH")</f>
        <v>XH-8</v>
      </c>
      <c r="G42" s="12" t="str">
        <f>REPLACE('Medium Load'!G42,3,1,6)</f>
        <v>306418D</v>
      </c>
      <c r="H42" s="2" t="str">
        <f>REPLACE('Medium Load'!H42,1,2,"XH")</f>
        <v>XHP-39</v>
      </c>
      <c r="I42" s="2" t="str">
        <f>REPLACE('Medium Load'!I42,3,1,4)</f>
        <v>344-1218</v>
      </c>
      <c r="J42" s="2" t="str">
        <f t="shared" si="1"/>
        <v>9-1218-4</v>
      </c>
      <c r="K42" s="2" t="str">
        <f>REPLACE('Medium Load'!K42,1,2,"EH")</f>
        <v>EH75-450</v>
      </c>
    </row>
    <row r="43" spans="1:11">
      <c r="A43" s="1" t="s">
        <v>41</v>
      </c>
      <c r="B43" s="12" t="str">
        <f>REPLACE('Medium Load'!B43,8,2,"X")</f>
        <v>9-1220-X</v>
      </c>
      <c r="C43" s="12" t="str">
        <f t="shared" si="0"/>
        <v>9-1220-36</v>
      </c>
      <c r="D43" s="2" t="str">
        <f>REPLACE('Medium Load'!D43,3,1,6)</f>
        <v>106-420</v>
      </c>
      <c r="E43" s="2" t="str">
        <f>REPLACE('Medium Load'!E43,3,2,"XH")</f>
        <v>07XH50</v>
      </c>
      <c r="F43" s="2" t="str">
        <f>REPLACE('Medium Load'!F43,1,3,"XH")</f>
        <v>XH-9</v>
      </c>
      <c r="G43" s="12" t="str">
        <f>REPLACE('Medium Load'!G43,3,1,6)</f>
        <v>306420D</v>
      </c>
      <c r="H43" s="2" t="str">
        <f>REPLACE('Medium Load'!H43,1,2,"XH")</f>
        <v>XHP-310</v>
      </c>
      <c r="I43" s="2" t="str">
        <f>REPLACE('Medium Load'!I43,3,1,4)</f>
        <v>344-1220</v>
      </c>
      <c r="J43" s="2" t="str">
        <f t="shared" si="1"/>
        <v>9-1220-4</v>
      </c>
      <c r="K43" s="2" t="str">
        <f>REPLACE('Medium Load'!K43,1,2,"EH")</f>
        <v>EH75-500</v>
      </c>
    </row>
    <row r="44" spans="1:11">
      <c r="A44" s="1" t="s">
        <v>42</v>
      </c>
      <c r="B44" s="12" t="str">
        <f>REPLACE('Medium Load'!B44,8,2,"X")</f>
        <v>9-1222-X</v>
      </c>
      <c r="C44" s="12" t="str">
        <f t="shared" si="0"/>
        <v>9-1222-36</v>
      </c>
      <c r="D44" s="2" t="str">
        <f>REPLACE('Medium Load'!D44,3,1,6)</f>
        <v>106-422</v>
      </c>
      <c r="E44" s="2" t="str">
        <f>REPLACE('Medium Load'!E44,3,2,"XH")</f>
        <v>07XH55</v>
      </c>
      <c r="F44" s="2" t="str">
        <f>REPLACE('Medium Load'!F44,1,3,"XH")</f>
        <v>XH-10</v>
      </c>
      <c r="G44" s="12" t="str">
        <f>REPLACE('Medium Load'!G44,3,1,6)</f>
        <v>306422D</v>
      </c>
      <c r="H44" s="2" t="str">
        <f>REPLACE('Medium Load'!H44,1,2,"XH")</f>
        <v>XHP-311</v>
      </c>
      <c r="I44" s="2" t="str">
        <f>REPLACE('Medium Load'!I44,3,1,4)</f>
        <v>344-1222</v>
      </c>
      <c r="J44" s="2" t="str">
        <f t="shared" si="1"/>
        <v>9-1222-4</v>
      </c>
      <c r="K44" s="2" t="str">
        <f>REPLACE('Medium Load'!K44,1,2,"EH")</f>
        <v>EH75-550</v>
      </c>
    </row>
    <row r="45" spans="1:11">
      <c r="A45" s="1" t="s">
        <v>43</v>
      </c>
      <c r="B45" s="12" t="str">
        <f>REPLACE('Medium Load'!B45,8,2,"X")</f>
        <v>9-1224-X</v>
      </c>
      <c r="C45" s="12" t="str">
        <f t="shared" si="0"/>
        <v>9-1224-36</v>
      </c>
      <c r="D45" s="2" t="str">
        <f>REPLACE('Medium Load'!D45,3,1,6)</f>
        <v>106-424</v>
      </c>
      <c r="E45" s="2" t="str">
        <f>REPLACE('Medium Load'!E45,3,2,"XH")</f>
        <v>07XH60</v>
      </c>
      <c r="F45" s="2" t="str">
        <f>REPLACE('Medium Load'!F45,1,3,"XH")</f>
        <v>XH-11</v>
      </c>
      <c r="G45" s="12" t="str">
        <f>REPLACE('Medium Load'!G45,3,1,6)</f>
        <v>306424D</v>
      </c>
      <c r="H45" s="2" t="str">
        <f>REPLACE('Medium Load'!H45,1,2,"XH")</f>
        <v>XHP-312</v>
      </c>
      <c r="I45" s="2" t="str">
        <f>REPLACE('Medium Load'!I45,3,1,4)</f>
        <v>344-1224</v>
      </c>
      <c r="J45" s="2" t="str">
        <f t="shared" si="1"/>
        <v>9-1224-4</v>
      </c>
      <c r="K45" s="2" t="str">
        <f>REPLACE('Medium Load'!K45,1,2,"EH")</f>
        <v>EH75-600</v>
      </c>
    </row>
    <row r="46" spans="1:11">
      <c r="A46" s="1" t="s">
        <v>46</v>
      </c>
      <c r="B46" s="12" t="str">
        <f>REPLACE('Medium Load'!B46,8,2,"X")</f>
        <v>9-1248-X</v>
      </c>
      <c r="C46" s="12" t="str">
        <f t="shared" si="0"/>
        <v>9-1248-36</v>
      </c>
      <c r="D46" s="2" t="str">
        <f>REPLACE('Medium Load'!D46,3,1,6)</f>
        <v>106-448</v>
      </c>
      <c r="E46" s="2" t="str">
        <f>REPLACE('Medium Load'!E46,3,2,"XH")</f>
        <v>07XH120</v>
      </c>
      <c r="F46" s="2" t="str">
        <f>REPLACE('Medium Load'!F46,1,3,"XH")</f>
        <v>XH-11A</v>
      </c>
      <c r="G46" s="12" t="str">
        <f>REPLACE('Medium Load'!G46,3,1,6)</f>
        <v>306448D</v>
      </c>
      <c r="H46" s="2" t="str">
        <f>REPLACE('Medium Load'!H46,1,2,"XH")</f>
        <v>XHP-324</v>
      </c>
      <c r="I46" s="2" t="str">
        <f>REPLACE('Medium Load'!I46,3,1,4)</f>
        <v>344-1248</v>
      </c>
      <c r="J46" s="2" t="str">
        <f t="shared" si="1"/>
        <v>9-1248-4</v>
      </c>
      <c r="K46" s="2" t="str">
        <f>REPLACE('Medium Load'!K46,1,2,"EH")</f>
        <v>EH75-1200</v>
      </c>
    </row>
    <row r="47" spans="1:11">
      <c r="A47" s="1"/>
    </row>
    <row r="48" spans="1:11">
      <c r="A48" s="1" t="s">
        <v>48</v>
      </c>
      <c r="B48" s="12" t="str">
        <f>REPLACE('Medium Load'!B49,8,2,"X")</f>
        <v>9-1605-X</v>
      </c>
      <c r="C48" s="12" t="str">
        <f t="shared" si="0"/>
        <v>9-1605-36</v>
      </c>
      <c r="D48" s="2" t="s">
        <v>232</v>
      </c>
      <c r="E48" s="2" t="s">
        <v>232</v>
      </c>
      <c r="F48" s="2" t="s">
        <v>232</v>
      </c>
      <c r="G48" s="12" t="str">
        <f>REPLACE('Medium Load'!G49,3,1,6)</f>
        <v>306505D</v>
      </c>
      <c r="H48" s="2" t="s">
        <v>232</v>
      </c>
      <c r="I48" s="2" t="s">
        <v>232</v>
      </c>
      <c r="J48" s="2" t="s">
        <v>232</v>
      </c>
      <c r="K48" s="2" t="s">
        <v>232</v>
      </c>
    </row>
    <row r="49" spans="1:11">
      <c r="A49" s="1" t="s">
        <v>49</v>
      </c>
      <c r="B49" s="12" t="str">
        <f>REPLACE('Medium Load'!B50,8,2,"X")</f>
        <v>9-1606-X</v>
      </c>
      <c r="C49" s="12" t="str">
        <f t="shared" si="0"/>
        <v>9-1606-36</v>
      </c>
      <c r="D49" s="2" t="str">
        <f>REPLACE('Medium Load'!D50,3,1,6)</f>
        <v>106-506</v>
      </c>
      <c r="E49" s="2" t="str">
        <f>REPLACE('Medium Load'!E50,3,2,"XH")</f>
        <v>10XH15</v>
      </c>
      <c r="F49" s="2" t="str">
        <f>REPLACE('Medium Load'!F50,1,3,"XH")</f>
        <v>XH-13</v>
      </c>
      <c r="G49" s="12" t="str">
        <f>REPLACE('Medium Load'!G50,3,1,6)</f>
        <v>306506D</v>
      </c>
      <c r="H49" s="2" t="str">
        <f>REPLACE('Medium Load'!H50,1,2,"XH")</f>
        <v>XHP-43</v>
      </c>
      <c r="I49" s="2" t="str">
        <f>REPLACE('Medium Load'!I50,3,1,4)</f>
        <v>344-1606</v>
      </c>
      <c r="J49" s="2" t="str">
        <f t="shared" si="1"/>
        <v>9-1606-4</v>
      </c>
      <c r="K49" s="2" t="str">
        <f>REPLACE('Medium Load'!K50,1,2,"EH")</f>
        <v>EH100-150</v>
      </c>
    </row>
    <row r="50" spans="1:11">
      <c r="A50" s="1" t="s">
        <v>50</v>
      </c>
      <c r="B50" s="12" t="str">
        <f>REPLACE('Medium Load'!B51,8,2,"X")</f>
        <v>9-1607-X</v>
      </c>
      <c r="C50" s="12" t="str">
        <f t="shared" si="0"/>
        <v>9-1607-36</v>
      </c>
      <c r="D50" s="2" t="s">
        <v>232</v>
      </c>
      <c r="E50" s="2" t="s">
        <v>232</v>
      </c>
      <c r="F50" s="2" t="s">
        <v>232</v>
      </c>
      <c r="G50" s="12" t="str">
        <f>REPLACE('Medium Load'!G51,3,1,6)</f>
        <v>306507D</v>
      </c>
      <c r="H50" s="2" t="s">
        <v>232</v>
      </c>
      <c r="I50" s="2" t="s">
        <v>232</v>
      </c>
      <c r="J50" s="2" t="s">
        <v>232</v>
      </c>
      <c r="K50" s="2" t="s">
        <v>232</v>
      </c>
    </row>
    <row r="51" spans="1:11">
      <c r="A51" s="1" t="s">
        <v>51</v>
      </c>
      <c r="B51" s="12" t="str">
        <f>REPLACE('Medium Load'!B52,8,2,"X")</f>
        <v>9-1608-X</v>
      </c>
      <c r="C51" s="12" t="str">
        <f t="shared" si="0"/>
        <v>9-1608-36</v>
      </c>
      <c r="D51" s="2" t="str">
        <f>REPLACE('Medium Load'!D52,3,1,6)</f>
        <v>106-508</v>
      </c>
      <c r="E51" s="2" t="str">
        <f>REPLACE('Medium Load'!E52,3,2,"XH")</f>
        <v>10XH20</v>
      </c>
      <c r="F51" s="2" t="str">
        <f>REPLACE('Medium Load'!F52,1,3,"XH")</f>
        <v>XH-14</v>
      </c>
      <c r="G51" s="12" t="str">
        <f>REPLACE('Medium Load'!G52,3,1,6)</f>
        <v>306508D</v>
      </c>
      <c r="H51" s="2" t="str">
        <f>REPLACE('Medium Load'!H52,1,2,"XH")</f>
        <v>XHP-44</v>
      </c>
      <c r="I51" s="2" t="str">
        <f>REPLACE('Medium Load'!I52,3,1,4)</f>
        <v>344-1608</v>
      </c>
      <c r="J51" s="2" t="str">
        <f t="shared" si="1"/>
        <v>9-1608-4</v>
      </c>
      <c r="K51" s="2" t="str">
        <f>REPLACE('Medium Load'!K52,1,2,"EH")</f>
        <v>EH100-200</v>
      </c>
    </row>
    <row r="52" spans="1:11">
      <c r="A52" s="1" t="s">
        <v>52</v>
      </c>
      <c r="B52" s="12" t="str">
        <f>REPLACE('Medium Load'!B53,8,2,"X")</f>
        <v>9-1610-X</v>
      </c>
      <c r="C52" s="12" t="str">
        <f t="shared" si="0"/>
        <v>9-1610-36</v>
      </c>
      <c r="D52" s="2" t="str">
        <f>REPLACE('Medium Load'!D53,3,1,6)</f>
        <v>106-510</v>
      </c>
      <c r="E52" s="2" t="str">
        <f>REPLACE('Medium Load'!E53,3,2,"XH")</f>
        <v>10XH25</v>
      </c>
      <c r="F52" s="2" t="str">
        <f>REPLACE('Medium Load'!F53,1,3,"XH")</f>
        <v>XH-15</v>
      </c>
      <c r="G52" s="12" t="str">
        <f>REPLACE('Medium Load'!G53,3,1,6)</f>
        <v>306510D</v>
      </c>
      <c r="H52" s="2" t="str">
        <f>REPLACE('Medium Load'!H53,1,2,"XH")</f>
        <v>XHP-45</v>
      </c>
      <c r="I52" s="2" t="str">
        <f>REPLACE('Medium Load'!I53,3,1,4)</f>
        <v>344-1610</v>
      </c>
      <c r="J52" s="2" t="str">
        <f t="shared" si="1"/>
        <v>9-1610-4</v>
      </c>
      <c r="K52" s="2" t="str">
        <f>REPLACE('Medium Load'!K53,1,2,"EH")</f>
        <v>EH100-250</v>
      </c>
    </row>
    <row r="53" spans="1:11">
      <c r="A53" s="1" t="s">
        <v>53</v>
      </c>
      <c r="B53" s="12" t="str">
        <f>REPLACE('Medium Load'!B54,8,2,"X")</f>
        <v>9-1612-X</v>
      </c>
      <c r="C53" s="12" t="str">
        <f t="shared" si="0"/>
        <v>9-1612-36</v>
      </c>
      <c r="D53" s="2" t="str">
        <f>REPLACE('Medium Load'!D54,3,1,6)</f>
        <v>106-512</v>
      </c>
      <c r="E53" s="2" t="str">
        <f>REPLACE('Medium Load'!E54,3,2,"XH")</f>
        <v>10XH30</v>
      </c>
      <c r="F53" s="2" t="str">
        <f>REPLACE('Medium Load'!F54,1,3,"XH")</f>
        <v>XH-16</v>
      </c>
      <c r="G53" s="12" t="str">
        <f>REPLACE('Medium Load'!G54,3,1,6)</f>
        <v>306512D</v>
      </c>
      <c r="H53" s="2" t="str">
        <f>REPLACE('Medium Load'!H54,1,2,"XH")</f>
        <v>XHP-46</v>
      </c>
      <c r="I53" s="2" t="str">
        <f>REPLACE('Medium Load'!I54,3,1,4)</f>
        <v>344-1612</v>
      </c>
      <c r="J53" s="2" t="str">
        <f t="shared" si="1"/>
        <v>9-1612-4</v>
      </c>
      <c r="K53" s="2" t="str">
        <f>REPLACE('Medium Load'!K54,1,2,"EH")</f>
        <v>EH100-300</v>
      </c>
    </row>
    <row r="54" spans="1:11">
      <c r="A54" s="1" t="s">
        <v>54</v>
      </c>
      <c r="B54" s="12" t="str">
        <f>REPLACE('Medium Load'!B55,8,2,"X")</f>
        <v>9-1614-X</v>
      </c>
      <c r="C54" s="12" t="str">
        <f t="shared" si="0"/>
        <v>9-1614-36</v>
      </c>
      <c r="D54" s="2" t="str">
        <f>REPLACE('Medium Load'!D55,3,1,6)</f>
        <v>106-514</v>
      </c>
      <c r="E54" s="2" t="str">
        <f>REPLACE('Medium Load'!E55,3,2,"XH")</f>
        <v>10XH35</v>
      </c>
      <c r="F54" s="2" t="str">
        <f>REPLACE('Medium Load'!F55,1,3,"XH")</f>
        <v>XH-17</v>
      </c>
      <c r="G54" s="12" t="str">
        <f>REPLACE('Medium Load'!G55,3,1,6)</f>
        <v>306514D</v>
      </c>
      <c r="H54" s="2" t="str">
        <f>REPLACE('Medium Load'!H55,1,2,"XH")</f>
        <v>XHP-47</v>
      </c>
      <c r="I54" s="2" t="str">
        <f>REPLACE('Medium Load'!I55,3,1,4)</f>
        <v>344-1614</v>
      </c>
      <c r="J54" s="2" t="str">
        <f t="shared" si="1"/>
        <v>9-1614-4</v>
      </c>
      <c r="K54" s="2" t="str">
        <f>REPLACE('Medium Load'!K55,1,2,"EH")</f>
        <v>EH100-350</v>
      </c>
    </row>
    <row r="55" spans="1:11">
      <c r="A55" s="1" t="s">
        <v>55</v>
      </c>
      <c r="B55" s="12" t="str">
        <f>REPLACE('Medium Load'!B56,8,2,"X")</f>
        <v>9-1616-X</v>
      </c>
      <c r="C55" s="12" t="str">
        <f t="shared" si="0"/>
        <v>9-1616-36</v>
      </c>
      <c r="D55" s="2" t="str">
        <f>REPLACE('Medium Load'!D56,3,1,6)</f>
        <v>106-516</v>
      </c>
      <c r="E55" s="2" t="str">
        <f>REPLACE('Medium Load'!E56,3,2,"XH")</f>
        <v>10XH40</v>
      </c>
      <c r="F55" s="2" t="str">
        <f>REPLACE('Medium Load'!F56,1,3,"XH")</f>
        <v>XH-18</v>
      </c>
      <c r="G55" s="12" t="str">
        <f>REPLACE('Medium Load'!G56,3,1,6)</f>
        <v>306516D</v>
      </c>
      <c r="H55" s="2" t="str">
        <f>REPLACE('Medium Load'!H56,1,2,"XH")</f>
        <v>XHP-48</v>
      </c>
      <c r="I55" s="2" t="str">
        <f>REPLACE('Medium Load'!I56,3,1,4)</f>
        <v>344-1616</v>
      </c>
      <c r="J55" s="2" t="str">
        <f t="shared" si="1"/>
        <v>9-1616-4</v>
      </c>
      <c r="K55" s="2" t="str">
        <f>REPLACE('Medium Load'!K56,1,2,"EH")</f>
        <v>EH100-400</v>
      </c>
    </row>
    <row r="56" spans="1:11">
      <c r="A56" s="1" t="s">
        <v>56</v>
      </c>
      <c r="B56" s="12" t="str">
        <f>REPLACE('Medium Load'!B57,8,2,"X")</f>
        <v>9-1618-X</v>
      </c>
      <c r="C56" s="12" t="str">
        <f t="shared" si="0"/>
        <v>9-1618-36</v>
      </c>
      <c r="D56" s="2" t="str">
        <f>REPLACE('Medium Load'!D57,3,1,6)</f>
        <v>106-518</v>
      </c>
      <c r="E56" s="2" t="str">
        <f>REPLACE('Medium Load'!E57,3,2,"XH")</f>
        <v>10XH45</v>
      </c>
      <c r="F56" s="2" t="str">
        <f>REPLACE('Medium Load'!F57,1,3,"XH")</f>
        <v>XH-19</v>
      </c>
      <c r="G56" s="12" t="str">
        <f>REPLACE('Medium Load'!G57,3,1,6)</f>
        <v>306518D</v>
      </c>
      <c r="H56" s="2" t="str">
        <f>REPLACE('Medium Load'!H57,1,2,"XH")</f>
        <v>XHP-49</v>
      </c>
      <c r="I56" s="2" t="str">
        <f>REPLACE('Medium Load'!I57,3,1,4)</f>
        <v>344-1618</v>
      </c>
      <c r="J56" s="2" t="str">
        <f t="shared" si="1"/>
        <v>9-1618-4</v>
      </c>
      <c r="K56" s="2" t="str">
        <f>REPLACE('Medium Load'!K57,1,2,"EH")</f>
        <v>EH100-450</v>
      </c>
    </row>
    <row r="57" spans="1:11">
      <c r="A57" s="1" t="s">
        <v>57</v>
      </c>
      <c r="B57" s="12" t="str">
        <f>REPLACE('Medium Load'!B58,8,2,"X")</f>
        <v>9-1620-X</v>
      </c>
      <c r="C57" s="12" t="str">
        <f t="shared" si="0"/>
        <v>9-1620-36</v>
      </c>
      <c r="D57" s="2" t="str">
        <f>REPLACE('Medium Load'!D58,3,1,6)</f>
        <v>106-520</v>
      </c>
      <c r="E57" s="2" t="str">
        <f>REPLACE('Medium Load'!E58,3,2,"XH")</f>
        <v>10XH50</v>
      </c>
      <c r="F57" s="2" t="str">
        <f>REPLACE('Medium Load'!F58,1,3,"XH")</f>
        <v>XH-20</v>
      </c>
      <c r="G57" s="12" t="str">
        <f>REPLACE('Medium Load'!G58,3,1,6)</f>
        <v>306520D</v>
      </c>
      <c r="H57" s="2" t="str">
        <f>REPLACE('Medium Load'!H58,1,2,"XH")</f>
        <v>XHP-410</v>
      </c>
      <c r="I57" s="2" t="str">
        <f>REPLACE('Medium Load'!I58,3,1,4)</f>
        <v>344-1620</v>
      </c>
      <c r="J57" s="2" t="str">
        <f t="shared" si="1"/>
        <v>9-1620-4</v>
      </c>
      <c r="K57" s="2" t="str">
        <f>REPLACE('Medium Load'!K58,1,2,"EH")</f>
        <v>EH100-500</v>
      </c>
    </row>
    <row r="58" spans="1:11">
      <c r="A58" s="1" t="s">
        <v>58</v>
      </c>
      <c r="B58" s="12" t="str">
        <f>REPLACE('Medium Load'!B59,8,2,"X")</f>
        <v>9-1622-X</v>
      </c>
      <c r="C58" s="12" t="str">
        <f t="shared" si="0"/>
        <v>9-1622-36</v>
      </c>
      <c r="D58" s="2" t="s">
        <v>232</v>
      </c>
      <c r="E58" s="2" t="s">
        <v>232</v>
      </c>
      <c r="F58" s="2" t="s">
        <v>232</v>
      </c>
      <c r="G58" s="12" t="str">
        <f>REPLACE('Medium Load'!G59,3,1,6)</f>
        <v>306522D</v>
      </c>
      <c r="H58" s="2" t="s">
        <v>232</v>
      </c>
      <c r="I58" s="2" t="s">
        <v>232</v>
      </c>
      <c r="J58" s="2" t="s">
        <v>232</v>
      </c>
      <c r="K58" s="2" t="s">
        <v>232</v>
      </c>
    </row>
    <row r="59" spans="1:11">
      <c r="A59" s="1" t="s">
        <v>59</v>
      </c>
      <c r="B59" s="12" t="str">
        <f>REPLACE('Medium Load'!B60,8,2,"X")</f>
        <v>9-1624-X</v>
      </c>
      <c r="C59" s="12" t="str">
        <f t="shared" si="0"/>
        <v>9-1624-36</v>
      </c>
      <c r="D59" s="2" t="str">
        <f>REPLACE('Medium Load'!D60,3,1,6)</f>
        <v>106-524</v>
      </c>
      <c r="E59" s="2" t="str">
        <f>REPLACE('Medium Load'!E60,3,2,"XH")</f>
        <v>10XH60</v>
      </c>
      <c r="F59" s="2" t="str">
        <f>REPLACE('Medium Load'!F60,1,3,"XH")</f>
        <v>XH-22</v>
      </c>
      <c r="G59" s="12" t="str">
        <f>REPLACE('Medium Load'!G60,3,1,6)</f>
        <v>306524D</v>
      </c>
      <c r="H59" s="2" t="str">
        <f>REPLACE('Medium Load'!H60,1,2,"XH")</f>
        <v>XHP-412</v>
      </c>
      <c r="I59" s="2" t="str">
        <f>REPLACE('Medium Load'!I60,3,1,4)</f>
        <v>344-1624</v>
      </c>
      <c r="J59" s="2" t="str">
        <f t="shared" si="1"/>
        <v>9-1624-4</v>
      </c>
      <c r="K59" s="2" t="str">
        <f>REPLACE('Medium Load'!K60,1,2,"EH")</f>
        <v>EH100-600</v>
      </c>
    </row>
    <row r="60" spans="1:11">
      <c r="A60" s="1" t="s">
        <v>60</v>
      </c>
      <c r="B60" s="12" t="str">
        <f>REPLACE('Medium Load'!B61,8,2,"X")</f>
        <v>9-1628-X</v>
      </c>
      <c r="C60" s="12" t="str">
        <f t="shared" si="0"/>
        <v>9-1628-36</v>
      </c>
      <c r="D60" s="2" t="s">
        <v>232</v>
      </c>
      <c r="E60" s="2" t="s">
        <v>232</v>
      </c>
      <c r="F60" s="2" t="s">
        <v>232</v>
      </c>
      <c r="G60" s="12" t="str">
        <f>REPLACE('Medium Load'!G61,3,1,6)</f>
        <v>306528D</v>
      </c>
      <c r="H60" s="2" t="s">
        <v>232</v>
      </c>
      <c r="I60" s="2" t="s">
        <v>232</v>
      </c>
      <c r="J60" s="2" t="s">
        <v>232</v>
      </c>
      <c r="K60" s="2" t="s">
        <v>232</v>
      </c>
    </row>
    <row r="61" spans="1:11">
      <c r="A61" s="1" t="s">
        <v>61</v>
      </c>
      <c r="B61" s="12" t="str">
        <f>REPLACE('Medium Load'!B62,8,2,"X")</f>
        <v>9-1632-X</v>
      </c>
      <c r="C61" s="12" t="str">
        <f t="shared" si="0"/>
        <v>9-1632-36</v>
      </c>
      <c r="D61" s="2" t="s">
        <v>232</v>
      </c>
      <c r="E61" s="2" t="s">
        <v>232</v>
      </c>
      <c r="F61" s="2" t="s">
        <v>232</v>
      </c>
      <c r="G61" s="12" t="str">
        <f>REPLACE('Medium Load'!G62,3,1,6)</f>
        <v>306532D</v>
      </c>
      <c r="H61" s="2" t="s">
        <v>232</v>
      </c>
      <c r="I61" s="2" t="s">
        <v>232</v>
      </c>
      <c r="J61" s="2" t="s">
        <v>232</v>
      </c>
      <c r="K61" s="2" t="s">
        <v>232</v>
      </c>
    </row>
    <row r="62" spans="1:11">
      <c r="A62" s="1" t="s">
        <v>62</v>
      </c>
      <c r="B62" s="12" t="str">
        <f>REPLACE('Medium Load'!B64,8,2,"X")</f>
        <v>9-1648-X</v>
      </c>
      <c r="C62" s="12" t="str">
        <f t="shared" si="0"/>
        <v>9-1648-36</v>
      </c>
      <c r="D62" s="2" t="str">
        <f>REPLACE('Medium Load'!D64,3,1,6)</f>
        <v>106-548</v>
      </c>
      <c r="E62" s="2" t="str">
        <f>REPLACE('Medium Load'!E64,3,2,"XH")</f>
        <v>10XH120</v>
      </c>
      <c r="F62" s="2" t="str">
        <f>REPLACE('Medium Load'!F64,1,3,"XH")</f>
        <v>XH-24A</v>
      </c>
      <c r="G62" s="12" t="str">
        <f>REPLACE('Medium Load'!G64,3,1,6)</f>
        <v>306548D</v>
      </c>
      <c r="H62" s="2" t="str">
        <f>REPLACE('Medium Load'!H64,1,2,"XH")</f>
        <v>XHP-424</v>
      </c>
      <c r="I62" s="2" t="str">
        <f>REPLACE('Medium Load'!I64,3,1,4)</f>
        <v>344-1648</v>
      </c>
      <c r="J62" s="2" t="str">
        <f t="shared" si="1"/>
        <v>9-1648-4</v>
      </c>
      <c r="K62" s="2" t="str">
        <f>REPLACE('Medium Load'!K64,1,2,"EH")</f>
        <v>EH100-1200</v>
      </c>
    </row>
    <row r="63" spans="1:11">
      <c r="A63" s="1"/>
    </row>
    <row r="64" spans="1:11">
      <c r="A64" s="1" t="s">
        <v>63</v>
      </c>
      <c r="B64" s="12" t="str">
        <f>REPLACE('Medium Load'!B66,8,2,"X")</f>
        <v>9-2006-X</v>
      </c>
      <c r="C64" s="12" t="str">
        <f t="shared" si="0"/>
        <v>9-2006-36</v>
      </c>
      <c r="D64" s="2" t="s">
        <v>232</v>
      </c>
      <c r="E64" s="2" t="s">
        <v>232</v>
      </c>
      <c r="F64" s="2" t="s">
        <v>232</v>
      </c>
      <c r="G64" s="12" t="str">
        <f>REPLACE('Medium Load'!G66,3,1,6)</f>
        <v>306606D</v>
      </c>
      <c r="H64" s="2" t="s">
        <v>232</v>
      </c>
      <c r="I64" s="2" t="s">
        <v>232</v>
      </c>
      <c r="J64" s="2" t="s">
        <v>232</v>
      </c>
      <c r="K64" s="2" t="s">
        <v>232</v>
      </c>
    </row>
    <row r="65" spans="1:11">
      <c r="A65" s="1" t="s">
        <v>64</v>
      </c>
      <c r="B65" s="12" t="str">
        <f>REPLACE('Medium Load'!B67,8,2,"X")</f>
        <v>9-2007-X</v>
      </c>
      <c r="C65" s="12" t="str">
        <f t="shared" si="0"/>
        <v>9-2007-36</v>
      </c>
      <c r="D65" s="2" t="s">
        <v>232</v>
      </c>
      <c r="E65" s="2" t="s">
        <v>232</v>
      </c>
      <c r="F65" s="2" t="s">
        <v>232</v>
      </c>
      <c r="G65" s="12" t="str">
        <f>REPLACE('Medium Load'!G67,3,1,6)</f>
        <v>306607D</v>
      </c>
      <c r="H65" s="2" t="s">
        <v>232</v>
      </c>
      <c r="I65" s="2" t="s">
        <v>232</v>
      </c>
      <c r="J65" s="2" t="s">
        <v>232</v>
      </c>
      <c r="K65" s="2" t="s">
        <v>232</v>
      </c>
    </row>
    <row r="66" spans="1:11">
      <c r="A66" s="1" t="s">
        <v>65</v>
      </c>
      <c r="B66" s="12" t="str">
        <f>REPLACE('Medium Load'!B68,8,2,"X")</f>
        <v>9-2008-X</v>
      </c>
      <c r="C66" s="12" t="str">
        <f t="shared" si="0"/>
        <v>9-2008-36</v>
      </c>
      <c r="D66" s="2" t="str">
        <f>REPLACE('Medium Load'!D68,3,1,6)</f>
        <v>106-608</v>
      </c>
      <c r="E66" s="2" t="str">
        <f>REPLACE('Medium Load'!E68,3,2,"XH")</f>
        <v>12XH20</v>
      </c>
      <c r="F66" s="2" t="str">
        <f>REPLACE('Medium Load'!F68,1,3,"XH")</f>
        <v>XH-37</v>
      </c>
      <c r="G66" s="12" t="str">
        <f>REPLACE('Medium Load'!G68,3,1,6)</f>
        <v>306608D</v>
      </c>
      <c r="H66" s="2" t="str">
        <f>REPLACE('Medium Load'!H68,1,2,"XH")</f>
        <v>XHP-54</v>
      </c>
      <c r="I66" s="2" t="str">
        <f>REPLACE('Medium Load'!I68,3,1,4)</f>
        <v>344-2008</v>
      </c>
      <c r="J66" s="2" t="str">
        <f t="shared" si="1"/>
        <v>9-2008-4</v>
      </c>
      <c r="K66" s="2" t="str">
        <f>REPLACE('Medium Load'!K68,1,2,"EH")</f>
        <v>EH125-200</v>
      </c>
    </row>
    <row r="67" spans="1:11">
      <c r="A67" s="1" t="s">
        <v>66</v>
      </c>
      <c r="B67" s="12" t="str">
        <f>REPLACE('Medium Load'!B69,8,2,"X")</f>
        <v>9-2010-X</v>
      </c>
      <c r="C67" s="12" t="str">
        <f t="shared" ref="C67:C105" si="2">REPLACE(B67,8, 2, 36)</f>
        <v>9-2010-36</v>
      </c>
      <c r="D67" s="2" t="str">
        <f>REPLACE('Medium Load'!D69,3,1,6)</f>
        <v>106-610</v>
      </c>
      <c r="E67" s="2" t="str">
        <f>REPLACE('Medium Load'!E69,3,2,"XH")</f>
        <v>12XH25</v>
      </c>
      <c r="F67" s="2" t="str">
        <f>REPLACE('Medium Load'!F69,1,3,"XH")</f>
        <v>XH-38</v>
      </c>
      <c r="G67" s="12" t="str">
        <f>REPLACE('Medium Load'!G69,3,1,6)</f>
        <v>306610D</v>
      </c>
      <c r="H67" s="2" t="str">
        <f>REPLACE('Medium Load'!H69,1,2,"XH")</f>
        <v>XHP-55</v>
      </c>
      <c r="I67" s="2" t="str">
        <f>REPLACE('Medium Load'!I69,3,1,4)</f>
        <v>344-2010</v>
      </c>
      <c r="J67" s="2" t="str">
        <f t="shared" ref="J67:J105" si="3">REPLACE(B67,8,2,4)</f>
        <v>9-2010-4</v>
      </c>
      <c r="K67" s="2" t="str">
        <f>REPLACE('Medium Load'!K69,1,2,"EH")</f>
        <v>EH125-250</v>
      </c>
    </row>
    <row r="68" spans="1:11">
      <c r="A68" s="1" t="s">
        <v>67</v>
      </c>
      <c r="B68" s="12" t="str">
        <f>REPLACE('Medium Load'!B70,8,2,"X")</f>
        <v>9-2012-X</v>
      </c>
      <c r="C68" s="12" t="str">
        <f t="shared" si="2"/>
        <v>9-2012-36</v>
      </c>
      <c r="D68" s="2" t="str">
        <f>REPLACE('Medium Load'!D70,3,1,6)</f>
        <v>106-612</v>
      </c>
      <c r="E68" s="2" t="str">
        <f>REPLACE('Medium Load'!E70,3,2,"XH")</f>
        <v>12XH30</v>
      </c>
      <c r="F68" s="2" t="str">
        <f>REPLACE('Medium Load'!F70,1,3,"XH")</f>
        <v>XH-39</v>
      </c>
      <c r="G68" s="12" t="str">
        <f>REPLACE('Medium Load'!G70,3,1,6)</f>
        <v>306612D</v>
      </c>
      <c r="H68" s="2" t="str">
        <f>REPLACE('Medium Load'!H70,1,2,"XH")</f>
        <v>XHP-56</v>
      </c>
      <c r="I68" s="2" t="str">
        <f>REPLACE('Medium Load'!I70,3,1,4)</f>
        <v>344-2012</v>
      </c>
      <c r="J68" s="2" t="str">
        <f t="shared" si="3"/>
        <v>9-2012-4</v>
      </c>
      <c r="K68" s="2" t="str">
        <f>REPLACE('Medium Load'!K70,1,2,"EH")</f>
        <v>EH125-300</v>
      </c>
    </row>
    <row r="69" spans="1:11">
      <c r="A69" s="1" t="s">
        <v>68</v>
      </c>
      <c r="B69" s="12" t="str">
        <f>REPLACE('Medium Load'!B71,8,2,"X")</f>
        <v>9-2014-X</v>
      </c>
      <c r="C69" s="12" t="str">
        <f t="shared" si="2"/>
        <v>9-2014-36</v>
      </c>
      <c r="D69" s="2" t="str">
        <f>REPLACE('Medium Load'!D71,3,1,6)</f>
        <v>106-614</v>
      </c>
      <c r="E69" s="2" t="str">
        <f>REPLACE('Medium Load'!E71,3,2,"XH")</f>
        <v>12XH35</v>
      </c>
      <c r="F69" s="2" t="str">
        <f>REPLACE('Medium Load'!F71,1,3,"XH")</f>
        <v>XH-40</v>
      </c>
      <c r="G69" s="12" t="str">
        <f>REPLACE('Medium Load'!G71,3,1,6)</f>
        <v>306614D</v>
      </c>
      <c r="H69" s="2" t="str">
        <f>REPLACE('Medium Load'!H71,1,2,"XH")</f>
        <v>XHP-57</v>
      </c>
      <c r="I69" s="2" t="str">
        <f>REPLACE('Medium Load'!I71,3,1,4)</f>
        <v>344-2014</v>
      </c>
      <c r="J69" s="2" t="str">
        <f t="shared" si="3"/>
        <v>9-2014-4</v>
      </c>
      <c r="K69" s="2" t="str">
        <f>REPLACE('Medium Load'!K71,1,2,"EH")</f>
        <v>EH125-350</v>
      </c>
    </row>
    <row r="70" spans="1:11">
      <c r="A70" s="1" t="s">
        <v>69</v>
      </c>
      <c r="B70" s="12" t="str">
        <f>REPLACE('Medium Load'!B72,8,2,"X")</f>
        <v>9-2016-X</v>
      </c>
      <c r="C70" s="12" t="str">
        <f t="shared" si="2"/>
        <v>9-2016-36</v>
      </c>
      <c r="D70" s="2" t="str">
        <f>REPLACE('Medium Load'!D72,3,1,6)</f>
        <v>106-616</v>
      </c>
      <c r="E70" s="2" t="str">
        <f>REPLACE('Medium Load'!E72,3,2,"XH")</f>
        <v>12XH40</v>
      </c>
      <c r="F70" s="2" t="str">
        <f>REPLACE('Medium Load'!F72,1,3,"XH")</f>
        <v>XH-41</v>
      </c>
      <c r="G70" s="12" t="str">
        <f>REPLACE('Medium Load'!G72,3,1,6)</f>
        <v>306616D</v>
      </c>
      <c r="H70" s="2" t="str">
        <f>REPLACE('Medium Load'!H72,1,2,"XH")</f>
        <v>XHP-58</v>
      </c>
      <c r="I70" s="2" t="str">
        <f>REPLACE('Medium Load'!I72,3,1,4)</f>
        <v>344-2016</v>
      </c>
      <c r="J70" s="2" t="str">
        <f t="shared" si="3"/>
        <v>9-2016-4</v>
      </c>
      <c r="K70" s="2" t="str">
        <f>REPLACE('Medium Load'!K72,1,2,"EH")</f>
        <v>EH125-400</v>
      </c>
    </row>
    <row r="71" spans="1:11">
      <c r="A71" s="1" t="s">
        <v>70</v>
      </c>
      <c r="B71" s="12" t="str">
        <f>REPLACE('Medium Load'!B73,8,2,"X")</f>
        <v>9-2018-X</v>
      </c>
      <c r="C71" s="12" t="str">
        <f t="shared" si="2"/>
        <v>9-2018-36</v>
      </c>
      <c r="D71" s="2" t="str">
        <f>REPLACE('Medium Load'!D73,3,1,6)</f>
        <v>106-618</v>
      </c>
      <c r="E71" s="2" t="str">
        <f>REPLACE('Medium Load'!E73,3,2,"XH")</f>
        <v>12XH45</v>
      </c>
      <c r="F71" s="2" t="str">
        <f>REPLACE('Medium Load'!F73,1,3,"XH")</f>
        <v>XH-42</v>
      </c>
      <c r="G71" s="12" t="str">
        <f>REPLACE('Medium Load'!G73,3,1,6)</f>
        <v>306618D</v>
      </c>
      <c r="H71" s="2" t="str">
        <f>REPLACE('Medium Load'!H73,1,2,"XH")</f>
        <v>XHP-59</v>
      </c>
      <c r="I71" s="2" t="str">
        <f>REPLACE('Medium Load'!I73,3,1,4)</f>
        <v>344-2018</v>
      </c>
      <c r="J71" s="2" t="str">
        <f t="shared" si="3"/>
        <v>9-2018-4</v>
      </c>
      <c r="K71" s="2" t="str">
        <f>REPLACE('Medium Load'!K73,1,2,"EH")</f>
        <v>EH125-450</v>
      </c>
    </row>
    <row r="72" spans="1:11">
      <c r="A72" s="1" t="s">
        <v>71</v>
      </c>
      <c r="B72" s="12" t="str">
        <f>REPLACE('Medium Load'!B74,8,2,"X")</f>
        <v>9-2020-X</v>
      </c>
      <c r="C72" s="12" t="str">
        <f t="shared" si="2"/>
        <v>9-2020-36</v>
      </c>
      <c r="D72" s="2" t="str">
        <f>REPLACE('Medium Load'!D74,3,1,6)</f>
        <v>106-620</v>
      </c>
      <c r="E72" s="2" t="str">
        <f>REPLACE('Medium Load'!E74,3,2,"XH")</f>
        <v>12XH50</v>
      </c>
      <c r="F72" s="2" t="str">
        <f>REPLACE('Medium Load'!F74,1,3,"XH")</f>
        <v>XH-43</v>
      </c>
      <c r="G72" s="12" t="str">
        <f>REPLACE('Medium Load'!G74,3,1,6)</f>
        <v>306620D</v>
      </c>
      <c r="H72" s="2" t="str">
        <f>REPLACE('Medium Load'!H74,1,2,"XH")</f>
        <v>XHP-510</v>
      </c>
      <c r="I72" s="2" t="str">
        <f>REPLACE('Medium Load'!I74,3,1,4)</f>
        <v>344-2020</v>
      </c>
      <c r="J72" s="2" t="str">
        <f t="shared" si="3"/>
        <v>9-2020-4</v>
      </c>
      <c r="K72" s="2" t="str">
        <f>REPLACE('Medium Load'!K74,1,2,"EH")</f>
        <v>EH125-500</v>
      </c>
    </row>
    <row r="73" spans="1:11">
      <c r="A73" s="1" t="s">
        <v>72</v>
      </c>
      <c r="B73" s="12" t="str">
        <f>REPLACE('Medium Load'!B75,8,2,"X")</f>
        <v>9-2022-X</v>
      </c>
      <c r="C73" s="12" t="str">
        <f t="shared" si="2"/>
        <v>9-2022-36</v>
      </c>
      <c r="D73" s="2" t="s">
        <v>232</v>
      </c>
      <c r="E73" s="2" t="s">
        <v>232</v>
      </c>
      <c r="F73" s="2" t="s">
        <v>232</v>
      </c>
      <c r="G73" s="12" t="str">
        <f>REPLACE('Medium Load'!G75,3,1,6)</f>
        <v>306622D</v>
      </c>
      <c r="H73" s="2" t="s">
        <v>232</v>
      </c>
      <c r="I73" s="2" t="s">
        <v>232</v>
      </c>
      <c r="J73" s="2" t="s">
        <v>232</v>
      </c>
      <c r="K73" s="2" t="s">
        <v>232</v>
      </c>
    </row>
    <row r="74" spans="1:11">
      <c r="A74" s="1" t="s">
        <v>73</v>
      </c>
      <c r="B74" s="12" t="str">
        <f>REPLACE('Medium Load'!B76,8,2,"X")</f>
        <v>9-2024-X</v>
      </c>
      <c r="C74" s="12" t="str">
        <f t="shared" si="2"/>
        <v>9-2024-36</v>
      </c>
      <c r="D74" s="2" t="str">
        <f>REPLACE('Medium Load'!D76,3,1,6)</f>
        <v>106-624</v>
      </c>
      <c r="E74" s="2" t="str">
        <f>REPLACE('Medium Load'!E76,3,2,"XH")</f>
        <v>12XH60</v>
      </c>
      <c r="F74" s="2" t="str">
        <f>REPLACE('Medium Load'!F76,1,3,"XH")</f>
        <v>XH-45</v>
      </c>
      <c r="G74" s="12" t="str">
        <f>REPLACE('Medium Load'!G76,3,1,6)</f>
        <v>306624D</v>
      </c>
      <c r="H74" s="2" t="str">
        <f>REPLACE('Medium Load'!H76,1,2,"XH")</f>
        <v>XHP-512</v>
      </c>
      <c r="I74" s="2" t="str">
        <f>REPLACE('Medium Load'!I76,3,1,4)</f>
        <v>344-2024</v>
      </c>
      <c r="J74" s="2" t="str">
        <f t="shared" si="3"/>
        <v>9-2024-4</v>
      </c>
      <c r="K74" s="2" t="str">
        <f>REPLACE('Medium Load'!K76,1,2,"EH")</f>
        <v>EH125-600</v>
      </c>
    </row>
    <row r="75" spans="1:11">
      <c r="A75" s="1" t="s">
        <v>74</v>
      </c>
      <c r="B75" s="12" t="str">
        <f>REPLACE('Medium Load'!B77,8,2,"X")</f>
        <v>9-2028-X</v>
      </c>
      <c r="C75" s="12" t="str">
        <f t="shared" si="2"/>
        <v>9-2028-36</v>
      </c>
      <c r="D75" s="2" t="s">
        <v>232</v>
      </c>
      <c r="E75" s="2" t="s">
        <v>232</v>
      </c>
      <c r="F75" s="2" t="s">
        <v>232</v>
      </c>
      <c r="G75" s="12" t="str">
        <f>REPLACE('Medium Load'!G77,3,1,6)</f>
        <v>306628D</v>
      </c>
      <c r="H75" s="2" t="s">
        <v>232</v>
      </c>
      <c r="I75" s="2" t="s">
        <v>232</v>
      </c>
      <c r="J75" s="2" t="s">
        <v>232</v>
      </c>
      <c r="K75" s="2" t="s">
        <v>232</v>
      </c>
    </row>
    <row r="76" spans="1:11">
      <c r="A76" s="1" t="s">
        <v>75</v>
      </c>
      <c r="B76" s="12" t="str">
        <f>REPLACE('Medium Load'!B78,8,2,"X")</f>
        <v>9-2032-X</v>
      </c>
      <c r="C76" s="12" t="str">
        <f t="shared" si="2"/>
        <v>9-2032-36</v>
      </c>
      <c r="D76" s="2" t="str">
        <f>REPLACE('Medium Load'!D78,3,1,6)</f>
        <v>106-632</v>
      </c>
      <c r="E76" s="2" t="str">
        <f>REPLACE('Medium Load'!E78,3,2,"XH")</f>
        <v>12XH80</v>
      </c>
      <c r="F76" s="2" t="str">
        <f>REPLACE('Medium Load'!F78,1,3,"XH")</f>
        <v>XH-47</v>
      </c>
      <c r="G76" s="12" t="str">
        <f>REPLACE('Medium Load'!G78,3,1,6)</f>
        <v>306632D</v>
      </c>
      <c r="H76" s="2" t="str">
        <f>REPLACE('Medium Load'!H78,1,2,"XH")</f>
        <v>XHP-516</v>
      </c>
      <c r="I76" s="2" t="str">
        <f>REPLACE('Medium Load'!I78,3,1,4)</f>
        <v>344-2032</v>
      </c>
      <c r="J76" s="2" t="str">
        <f t="shared" si="3"/>
        <v>9-2032-4</v>
      </c>
      <c r="K76" s="2" t="str">
        <f>REPLACE('Medium Load'!K78,1,2,"EH")</f>
        <v>EH125-800</v>
      </c>
    </row>
    <row r="77" spans="1:11">
      <c r="A77" s="1" t="s">
        <v>76</v>
      </c>
      <c r="B77" s="12" t="str">
        <f>REPLACE('Medium Load'!B79,8,2,"X")</f>
        <v>9-2040-X</v>
      </c>
      <c r="C77" s="12" t="str">
        <f t="shared" si="2"/>
        <v>9-2040-36</v>
      </c>
      <c r="D77" s="2" t="str">
        <f>REPLACE('Medium Load'!D79,3,1,6)</f>
        <v>106-640</v>
      </c>
      <c r="E77" s="2" t="str">
        <f>REPLACE('Medium Load'!E79,3,2,"XH")</f>
        <v>12XH100</v>
      </c>
      <c r="F77" s="2" t="str">
        <f>REPLACE('Medium Load'!F79,1,3,"XH")</f>
        <v>XH-48</v>
      </c>
      <c r="G77" s="12" t="str">
        <f>REPLACE('Medium Load'!G79,3,1,6)</f>
        <v>306640D</v>
      </c>
      <c r="H77" s="2" t="str">
        <f>REPLACE('Medium Load'!H79,1,2,"XH")</f>
        <v>XHP-520</v>
      </c>
      <c r="I77" s="2" t="str">
        <f>REPLACE('Medium Load'!I79,3,1,4)</f>
        <v>344-2040</v>
      </c>
      <c r="J77" s="2" t="str">
        <f t="shared" si="3"/>
        <v>9-2040-4</v>
      </c>
      <c r="K77" s="2" t="str">
        <f>REPLACE('Medium Load'!K79,1,2,"EH")</f>
        <v>EH125-1000</v>
      </c>
    </row>
    <row r="78" spans="1:11">
      <c r="A78" s="1" t="s">
        <v>77</v>
      </c>
      <c r="B78" s="12" t="str">
        <f>REPLACE('Medium Load'!B80,8,2,"X")</f>
        <v>9-2048-X</v>
      </c>
      <c r="C78" s="12" t="str">
        <f t="shared" si="2"/>
        <v>9-2048-36</v>
      </c>
      <c r="D78" s="2" t="str">
        <f>REPLACE('Medium Load'!D80,3,1,6)</f>
        <v>106-648</v>
      </c>
      <c r="E78" s="2" t="str">
        <f>REPLACE('Medium Load'!E80,3,2,"XH")</f>
        <v>12XH120</v>
      </c>
      <c r="F78" s="2" t="str">
        <f>REPLACE('Medium Load'!F80,1,3,"XH")</f>
        <v>XH-48A</v>
      </c>
      <c r="G78" s="12" t="str">
        <f>REPLACE('Medium Load'!G80,3,1,6)</f>
        <v>306648D</v>
      </c>
      <c r="H78" s="2" t="str">
        <f>REPLACE('Medium Load'!H80,1,2,"XH")</f>
        <v>XHP-524</v>
      </c>
      <c r="I78" s="2" t="str">
        <f>REPLACE('Medium Load'!I80,3,1,4)</f>
        <v>344-2048</v>
      </c>
      <c r="J78" s="2" t="str">
        <f t="shared" si="3"/>
        <v>9-2048-4</v>
      </c>
      <c r="K78" s="2" t="str">
        <f>REPLACE('Medium Load'!K80,1,2,"EH")</f>
        <v>EH125-1200</v>
      </c>
    </row>
    <row r="79" spans="1:11">
      <c r="A79" s="1"/>
    </row>
    <row r="80" spans="1:11">
      <c r="A80" s="1" t="s">
        <v>78</v>
      </c>
      <c r="B80" s="12" t="str">
        <f>REPLACE('Medium Load'!B82,8,2,"X")</f>
        <v>9-2408-X</v>
      </c>
      <c r="C80" s="12" t="str">
        <f t="shared" si="2"/>
        <v>9-2408-36</v>
      </c>
      <c r="D80" s="2" t="str">
        <f>REPLACE('Medium Load'!D82,3,1,6)</f>
        <v>106-708</v>
      </c>
      <c r="E80" s="2" t="str">
        <f>REPLACE('Medium Load'!E82,3,2,"XH")</f>
        <v>15XH20</v>
      </c>
      <c r="F80" s="2" t="str">
        <f>REPLACE('Medium Load'!F82,1,3,"XH")</f>
        <v>XH-49</v>
      </c>
      <c r="G80" s="12" t="str">
        <f>REPLACE('Medium Load'!G82,3,1,6)</f>
        <v>306708D</v>
      </c>
      <c r="H80" s="2" t="str">
        <f>REPLACE('Medium Load'!H82,1,2,"XH")</f>
        <v>XHP-64</v>
      </c>
      <c r="I80" s="2" t="str">
        <f>REPLACE('Medium Load'!I82,3,1,4)</f>
        <v>344-2408</v>
      </c>
      <c r="J80" s="2" t="str">
        <f t="shared" si="3"/>
        <v>9-2408-4</v>
      </c>
      <c r="K80" s="2" t="str">
        <f>REPLACE('Medium Load'!K82,1,2,"EH")</f>
        <v>EH150-200</v>
      </c>
    </row>
    <row r="81" spans="1:11">
      <c r="A81" s="1" t="s">
        <v>79</v>
      </c>
      <c r="B81" s="12" t="str">
        <f>REPLACE('Medium Load'!B83,8,2,"X")</f>
        <v>9-2410-X</v>
      </c>
      <c r="C81" s="12" t="str">
        <f t="shared" si="2"/>
        <v>9-2410-36</v>
      </c>
      <c r="D81" s="2" t="str">
        <f>REPLACE('Medium Load'!D83,3,1,6)</f>
        <v>106-710</v>
      </c>
      <c r="E81" s="2" t="str">
        <f>REPLACE('Medium Load'!E83,3,2,"XH")</f>
        <v>15XH25</v>
      </c>
      <c r="F81" s="2" t="str">
        <f>REPLACE('Medium Load'!F83,1,3,"XH")</f>
        <v>XH-50</v>
      </c>
      <c r="G81" s="12" t="str">
        <f>REPLACE('Medium Load'!G83,3,1,6)</f>
        <v>306710D</v>
      </c>
      <c r="H81" s="2" t="str">
        <f>REPLACE('Medium Load'!H83,1,2,"XH")</f>
        <v>XHP-65</v>
      </c>
      <c r="I81" s="2" t="str">
        <f>REPLACE('Medium Load'!I83,3,1,4)</f>
        <v>344-2410</v>
      </c>
      <c r="J81" s="2" t="str">
        <f t="shared" si="3"/>
        <v>9-2410-4</v>
      </c>
      <c r="K81" s="2" t="str">
        <f>REPLACE('Medium Load'!K83,1,2,"EH")</f>
        <v>EH150-250</v>
      </c>
    </row>
    <row r="82" spans="1:11">
      <c r="A82" s="1" t="s">
        <v>80</v>
      </c>
      <c r="B82" s="12" t="str">
        <f>REPLACE('Medium Load'!B84,8,2,"X")</f>
        <v>9-2412-X</v>
      </c>
      <c r="C82" s="12" t="str">
        <f t="shared" si="2"/>
        <v>9-2412-36</v>
      </c>
      <c r="D82" s="2" t="str">
        <f>REPLACE('Medium Load'!D84,3,1,6)</f>
        <v>106-712</v>
      </c>
      <c r="E82" s="2" t="str">
        <f>REPLACE('Medium Load'!E84,3,2,"XH")</f>
        <v>15XH30</v>
      </c>
      <c r="F82" s="2" t="str">
        <f>REPLACE('Medium Load'!F84,1,3,"XH")</f>
        <v>XH-51</v>
      </c>
      <c r="G82" s="12" t="str">
        <f>REPLACE('Medium Load'!G84,3,1,6)</f>
        <v>306712D</v>
      </c>
      <c r="H82" s="2" t="str">
        <f>REPLACE('Medium Load'!H84,1,2,"XH")</f>
        <v>XHP-66</v>
      </c>
      <c r="I82" s="2" t="str">
        <f>REPLACE('Medium Load'!I84,3,1,4)</f>
        <v>344-2412</v>
      </c>
      <c r="J82" s="2" t="str">
        <f t="shared" si="3"/>
        <v>9-2412-4</v>
      </c>
      <c r="K82" s="2" t="str">
        <f>REPLACE('Medium Load'!K84,1,2,"EH")</f>
        <v>EH150-300</v>
      </c>
    </row>
    <row r="83" spans="1:11">
      <c r="A83" s="1" t="s">
        <v>81</v>
      </c>
      <c r="B83" s="12" t="str">
        <f>REPLACE('Medium Load'!B85,8,2,"X")</f>
        <v>9-2414-X</v>
      </c>
      <c r="C83" s="12" t="str">
        <f t="shared" si="2"/>
        <v>9-2414-36</v>
      </c>
      <c r="D83" s="2" t="str">
        <f>REPLACE('Medium Load'!D85,3,1,6)</f>
        <v>106-714</v>
      </c>
      <c r="E83" s="2" t="str">
        <f>REPLACE('Medium Load'!E85,3,2,"XH")</f>
        <v>15XH35</v>
      </c>
      <c r="F83" s="2" t="str">
        <f>REPLACE('Medium Load'!F85,1,3,"XH")</f>
        <v>XH-52</v>
      </c>
      <c r="G83" s="12" t="str">
        <f>REPLACE('Medium Load'!G85,3,1,6)</f>
        <v>306714D</v>
      </c>
      <c r="H83" s="2" t="str">
        <f>REPLACE('Medium Load'!H85,1,2,"XH")</f>
        <v>XHP-67</v>
      </c>
      <c r="I83" s="2" t="str">
        <f>REPLACE('Medium Load'!I85,3,1,4)</f>
        <v>344-2414</v>
      </c>
      <c r="J83" s="2" t="str">
        <f t="shared" si="3"/>
        <v>9-2414-4</v>
      </c>
      <c r="K83" s="2" t="str">
        <f>REPLACE('Medium Load'!K85,1,2,"EH")</f>
        <v>EH150-350</v>
      </c>
    </row>
    <row r="84" spans="1:11">
      <c r="A84" s="1" t="s">
        <v>82</v>
      </c>
      <c r="B84" s="12" t="str">
        <f>REPLACE('Medium Load'!B86,8,2,"X")</f>
        <v>9-2416-X</v>
      </c>
      <c r="C84" s="12" t="str">
        <f t="shared" si="2"/>
        <v>9-2416-36</v>
      </c>
      <c r="D84" s="2" t="str">
        <f>REPLACE('Medium Load'!D86,3,1,6)</f>
        <v>106-716</v>
      </c>
      <c r="E84" s="2" t="str">
        <f>REPLACE('Medium Load'!E86,3,2,"XH")</f>
        <v>15XH40</v>
      </c>
      <c r="F84" s="2" t="str">
        <f>REPLACE('Medium Load'!F86,1,3,"XH")</f>
        <v>XH-53</v>
      </c>
      <c r="G84" s="12" t="str">
        <f>REPLACE('Medium Load'!G86,3,1,6)</f>
        <v>306716D</v>
      </c>
      <c r="H84" s="2" t="str">
        <f>REPLACE('Medium Load'!H86,1,2,"XH")</f>
        <v>XHP-68</v>
      </c>
      <c r="I84" s="2" t="str">
        <f>REPLACE('Medium Load'!I86,3,1,4)</f>
        <v>344-2416</v>
      </c>
      <c r="J84" s="2" t="str">
        <f t="shared" si="3"/>
        <v>9-2416-4</v>
      </c>
      <c r="K84" s="2" t="str">
        <f>REPLACE('Medium Load'!K86,1,2,"EH")</f>
        <v>EH150-400</v>
      </c>
    </row>
    <row r="85" spans="1:11">
      <c r="A85" s="1" t="s">
        <v>83</v>
      </c>
      <c r="B85" s="12" t="str">
        <f>REPLACE('Medium Load'!B87,8,2,"X")</f>
        <v>9-2418-X</v>
      </c>
      <c r="C85" s="12" t="str">
        <f t="shared" si="2"/>
        <v>9-2418-36</v>
      </c>
      <c r="D85" s="2" t="str">
        <f>REPLACE('Medium Load'!D87,3,1,6)</f>
        <v>106-718</v>
      </c>
      <c r="E85" s="2" t="str">
        <f>REPLACE('Medium Load'!E87,3,2,"XH")</f>
        <v>15XH45</v>
      </c>
      <c r="F85" s="2" t="str">
        <f>REPLACE('Medium Load'!F87,1,3,"XH")</f>
        <v>XH-54</v>
      </c>
      <c r="G85" s="12" t="str">
        <f>REPLACE('Medium Load'!G87,3,1,6)</f>
        <v>306718D</v>
      </c>
      <c r="H85" s="2" t="str">
        <f>REPLACE('Medium Load'!H87,1,2,"XH")</f>
        <v>XHP-69</v>
      </c>
      <c r="I85" s="2" t="str">
        <f>REPLACE('Medium Load'!I87,3,1,4)</f>
        <v>344-2418</v>
      </c>
      <c r="J85" s="2" t="str">
        <f t="shared" si="3"/>
        <v>9-2418-4</v>
      </c>
      <c r="K85" s="2" t="str">
        <f>REPLACE('Medium Load'!K87,1,2,"EH")</f>
        <v>EH150-450</v>
      </c>
    </row>
    <row r="86" spans="1:11">
      <c r="A86" s="1" t="s">
        <v>84</v>
      </c>
      <c r="B86" s="12" t="str">
        <f>REPLACE('Medium Load'!B88,8,2,"X")</f>
        <v>9-2420-X</v>
      </c>
      <c r="C86" s="12" t="str">
        <f t="shared" si="2"/>
        <v>9-2420-36</v>
      </c>
      <c r="D86" s="2" t="str">
        <f>REPLACE('Medium Load'!D88,3,1,6)</f>
        <v>106-720</v>
      </c>
      <c r="E86" s="2" t="str">
        <f>REPLACE('Medium Load'!E88,3,2,"XH")</f>
        <v>15XH50</v>
      </c>
      <c r="F86" s="2" t="str">
        <f>REPLACE('Medium Load'!F88,1,3,"XH")</f>
        <v>XH-55</v>
      </c>
      <c r="G86" s="12" t="str">
        <f>REPLACE('Medium Load'!G88,3,1,6)</f>
        <v>306720D</v>
      </c>
      <c r="H86" s="2" t="str">
        <f>REPLACE('Medium Load'!H88,1,2,"XH")</f>
        <v>XHP-610</v>
      </c>
      <c r="I86" s="2" t="str">
        <f>REPLACE('Medium Load'!I88,3,1,4)</f>
        <v>344-2420</v>
      </c>
      <c r="J86" s="2" t="str">
        <f t="shared" si="3"/>
        <v>9-2420-4</v>
      </c>
      <c r="K86" s="2" t="str">
        <f>REPLACE('Medium Load'!K88,1,2,"EH")</f>
        <v>EH150-500</v>
      </c>
    </row>
    <row r="87" spans="1:11">
      <c r="A87" s="1" t="s">
        <v>85</v>
      </c>
      <c r="B87" s="12" t="str">
        <f>REPLACE('Medium Load'!B89,8,2,"X")</f>
        <v>9-2422-X</v>
      </c>
      <c r="C87" s="12" t="str">
        <f t="shared" si="2"/>
        <v>9-2422-36</v>
      </c>
      <c r="D87" s="2" t="s">
        <v>232</v>
      </c>
      <c r="E87" s="2" t="s">
        <v>232</v>
      </c>
      <c r="F87" s="2" t="s">
        <v>232</v>
      </c>
      <c r="G87" s="12" t="str">
        <f>REPLACE('Medium Load'!G89,3,1,6)</f>
        <v>306722D</v>
      </c>
      <c r="H87" s="2" t="s">
        <v>232</v>
      </c>
      <c r="I87" s="2" t="s">
        <v>232</v>
      </c>
      <c r="J87" s="2" t="s">
        <v>232</v>
      </c>
      <c r="K87" s="2" t="s">
        <v>232</v>
      </c>
    </row>
    <row r="88" spans="1:11">
      <c r="A88" s="1" t="s">
        <v>86</v>
      </c>
      <c r="B88" s="12" t="str">
        <f>REPLACE('Medium Load'!B90,8,2,"X")</f>
        <v>9-2424-X</v>
      </c>
      <c r="C88" s="12" t="str">
        <f t="shared" si="2"/>
        <v>9-2424-36</v>
      </c>
      <c r="D88" s="2" t="str">
        <f>REPLACE('Medium Load'!D90,3,1,6)</f>
        <v>106-724</v>
      </c>
      <c r="E88" s="2" t="str">
        <f>REPLACE('Medium Load'!E90,3,2,"XH")</f>
        <v>15XH60</v>
      </c>
      <c r="F88" s="2" t="str">
        <f>REPLACE('Medium Load'!F90,1,3,"XH")</f>
        <v>XH-56</v>
      </c>
      <c r="G88" s="12" t="str">
        <f>REPLACE('Medium Load'!G90,3,1,6)</f>
        <v>306724D</v>
      </c>
      <c r="H88" s="2" t="str">
        <f>REPLACE('Medium Load'!H90,1,2,"XH")</f>
        <v>XHP-612</v>
      </c>
      <c r="I88" s="2" t="str">
        <f>REPLACE('Medium Load'!I90,3,1,4)</f>
        <v>344-2424</v>
      </c>
      <c r="J88" s="2" t="str">
        <f t="shared" si="3"/>
        <v>9-2424-4</v>
      </c>
      <c r="K88" s="2" t="str">
        <f>REPLACE('Medium Load'!K90,1,2,"EH")</f>
        <v>EH150-600</v>
      </c>
    </row>
    <row r="89" spans="1:11">
      <c r="A89" s="1" t="s">
        <v>87</v>
      </c>
      <c r="B89" s="12" t="str">
        <f>REPLACE('Medium Load'!B91,8,2,"X")</f>
        <v>9-2428-X</v>
      </c>
      <c r="C89" s="12" t="str">
        <f t="shared" si="2"/>
        <v>9-2428-36</v>
      </c>
      <c r="D89" s="2" t="s">
        <v>232</v>
      </c>
      <c r="E89" s="2" t="s">
        <v>232</v>
      </c>
      <c r="F89" s="2" t="s">
        <v>232</v>
      </c>
      <c r="G89" s="12" t="str">
        <f>REPLACE('Medium Load'!G91,3,1,6)</f>
        <v>306728D</v>
      </c>
      <c r="H89" s="2" t="s">
        <v>232</v>
      </c>
      <c r="I89" s="2" t="s">
        <v>232</v>
      </c>
      <c r="J89" s="2" t="s">
        <v>232</v>
      </c>
      <c r="K89" s="2" t="s">
        <v>232</v>
      </c>
    </row>
    <row r="90" spans="1:11">
      <c r="A90" s="1" t="s">
        <v>88</v>
      </c>
      <c r="B90" s="12" t="str">
        <f>REPLACE('Medium Load'!B92,8,2,"X")</f>
        <v>9-2432-X</v>
      </c>
      <c r="C90" s="12" t="str">
        <f t="shared" si="2"/>
        <v>9-2432-36</v>
      </c>
      <c r="D90" s="2" t="str">
        <f>REPLACE('Medium Load'!D92,3,1,6)</f>
        <v>106-732</v>
      </c>
      <c r="E90" s="2" t="str">
        <f>REPLACE('Medium Load'!E92,3,2,"XH")</f>
        <v>15XH80</v>
      </c>
      <c r="F90" s="2" t="str">
        <f>REPLACE('Medium Load'!F92,1,3,"XH")</f>
        <v>XH-57</v>
      </c>
      <c r="G90" s="12" t="str">
        <f>REPLACE('Medium Load'!G92,3,1,6)</f>
        <v>306732D</v>
      </c>
      <c r="H90" s="2" t="str">
        <f>REPLACE('Medium Load'!H92,1,2,"XH")</f>
        <v>XHP-616</v>
      </c>
      <c r="I90" s="2" t="str">
        <f>REPLACE('Medium Load'!I92,3,1,4)</f>
        <v>344-2432</v>
      </c>
      <c r="J90" s="2" t="str">
        <f t="shared" si="3"/>
        <v>9-2432-4</v>
      </c>
      <c r="K90" s="2" t="str">
        <f>REPLACE('Medium Load'!K92,1,2,"EH")</f>
        <v>EH150-800</v>
      </c>
    </row>
    <row r="91" spans="1:11">
      <c r="A91" s="1" t="s">
        <v>89</v>
      </c>
      <c r="B91" s="12" t="str">
        <f>REPLACE('Medium Load'!B93,8,2,"X")</f>
        <v>9-2440-X</v>
      </c>
      <c r="C91" s="12" t="str">
        <f t="shared" si="2"/>
        <v>9-2440-36</v>
      </c>
      <c r="D91" s="2" t="str">
        <f>REPLACE('Medium Load'!D93,3,1,6)</f>
        <v>106-740</v>
      </c>
      <c r="E91" s="2" t="str">
        <f>REPLACE('Medium Load'!E93,3,2,"XH")</f>
        <v>15XH100</v>
      </c>
      <c r="F91" s="2" t="str">
        <f>REPLACE('Medium Load'!F93,1,3,"XH")</f>
        <v>XH-58</v>
      </c>
      <c r="G91" s="12" t="str">
        <f>REPLACE('Medium Load'!G93,3,1,6)</f>
        <v>306740D</v>
      </c>
      <c r="H91" s="2" t="str">
        <f>REPLACE('Medium Load'!H93,1,2,"XH")</f>
        <v>XHP-620</v>
      </c>
      <c r="I91" s="2" t="str">
        <f>REPLACE('Medium Load'!I93,3,1,4)</f>
        <v>344-2440</v>
      </c>
      <c r="J91" s="2" t="str">
        <f t="shared" si="3"/>
        <v>9-2440-4</v>
      </c>
      <c r="K91" s="2" t="str">
        <f>REPLACE('Medium Load'!K93,1,2,"EH")</f>
        <v>EH150-1000</v>
      </c>
    </row>
    <row r="92" spans="1:11">
      <c r="A92" s="1" t="s">
        <v>90</v>
      </c>
      <c r="B92" s="12" t="str">
        <f>REPLACE('Medium Load'!B94,8,2,"X")</f>
        <v>9-2448-X</v>
      </c>
      <c r="C92" s="12" t="str">
        <f t="shared" si="2"/>
        <v>9-2448-36</v>
      </c>
      <c r="D92" s="2" t="str">
        <f>REPLACE('Medium Load'!D94,3,1,6)</f>
        <v>106-748</v>
      </c>
      <c r="E92" s="2" t="str">
        <f>REPLACE('Medium Load'!E94,3,2,"XH")</f>
        <v>15XH120</v>
      </c>
      <c r="F92" s="2" t="str">
        <f>REPLACE('Medium Load'!F94,1,3,"XH")</f>
        <v>XH-58A</v>
      </c>
      <c r="G92" s="12" t="str">
        <f>REPLACE('Medium Load'!G94,3,1,6)</f>
        <v>306748D</v>
      </c>
      <c r="H92" s="2" t="str">
        <f>REPLACE('Medium Load'!H94,1,2,"XH")</f>
        <v>XHP-624</v>
      </c>
      <c r="I92" s="2" t="str">
        <f>REPLACE('Medium Load'!I94,3,1,4)</f>
        <v>344-2448</v>
      </c>
      <c r="J92" s="2" t="str">
        <f t="shared" si="3"/>
        <v>9-2448-4</v>
      </c>
      <c r="K92" s="2" t="str">
        <f>REPLACE('Medium Load'!K94,1,2,"EH")</f>
        <v>EH150-1200</v>
      </c>
    </row>
    <row r="93" spans="1:11">
      <c r="A93" s="1"/>
    </row>
    <row r="94" spans="1:11">
      <c r="A94" s="1" t="s">
        <v>91</v>
      </c>
      <c r="B94" s="12" t="str">
        <f>REPLACE('Medium Load'!B96,8,2,"X")</f>
        <v>9-3210-X</v>
      </c>
      <c r="C94" s="12" t="str">
        <f t="shared" si="2"/>
        <v>9-3210-36</v>
      </c>
      <c r="D94" s="2" t="str">
        <f>REPLACE('Medium Load'!D96,3,1,6)</f>
        <v>106-810</v>
      </c>
      <c r="E94" s="2" t="str">
        <f>REPLACE('Medium Load'!E96,3,2,"XH")</f>
        <v>20XH25</v>
      </c>
      <c r="F94" s="2" t="str">
        <f>REPLACE('Medium Load'!F96,1,3,"XH")</f>
        <v>XH-70</v>
      </c>
      <c r="G94" s="12" t="str">
        <f>REPLACE('Medium Load'!G96,3,1,6)</f>
        <v>306810D</v>
      </c>
      <c r="H94" s="2" t="str">
        <f>REPLACE('Medium Load'!H96,1,2,"XH")</f>
        <v>XHP-85</v>
      </c>
      <c r="I94" s="2" t="str">
        <f>REPLACE('Medium Load'!I96,3,1,4)</f>
        <v>344-3210</v>
      </c>
      <c r="J94" s="2" t="str">
        <f t="shared" si="3"/>
        <v>9-3210-4</v>
      </c>
      <c r="K94" s="2" t="str">
        <f>REPLACE('Medium Load'!K96,1,2,"EH")</f>
        <v>EH200-250</v>
      </c>
    </row>
    <row r="95" spans="1:11">
      <c r="A95" s="1" t="s">
        <v>92</v>
      </c>
      <c r="B95" s="12" t="str">
        <f>REPLACE('Medium Load'!B97,8,2,"X")</f>
        <v>9-3212-X</v>
      </c>
      <c r="C95" s="12" t="str">
        <f t="shared" si="2"/>
        <v>9-3212-36</v>
      </c>
      <c r="D95" s="2" t="str">
        <f>REPLACE('Medium Load'!D97,3,1,6)</f>
        <v>106-812</v>
      </c>
      <c r="E95" s="2" t="str">
        <f>REPLACE('Medium Load'!E97,3,2,"XH")</f>
        <v>20XH30</v>
      </c>
      <c r="F95" s="2" t="str">
        <f>REPLACE('Medium Load'!F97,1,3,"XH")</f>
        <v>XH-71</v>
      </c>
      <c r="G95" s="12" t="str">
        <f>REPLACE('Medium Load'!G97,3,1,6)</f>
        <v>306812D</v>
      </c>
      <c r="H95" s="2" t="str">
        <f>REPLACE('Medium Load'!H97,1,2,"XH")</f>
        <v>XHP-86</v>
      </c>
      <c r="I95" s="2" t="str">
        <f>REPLACE('Medium Load'!I97,3,1,4)</f>
        <v>344-3212</v>
      </c>
      <c r="J95" s="2" t="str">
        <f t="shared" si="3"/>
        <v>9-3212-4</v>
      </c>
      <c r="K95" s="2" t="str">
        <f>REPLACE('Medium Load'!K97,1,2,"EH")</f>
        <v>EH200-300</v>
      </c>
    </row>
    <row r="96" spans="1:11">
      <c r="A96" s="1" t="s">
        <v>93</v>
      </c>
      <c r="B96" s="12" t="str">
        <f>REPLACE('Medium Load'!B98,8,2,"X")</f>
        <v>9-3214-X</v>
      </c>
      <c r="C96" s="12" t="str">
        <f t="shared" si="2"/>
        <v>9-3214-36</v>
      </c>
      <c r="D96" s="2" t="str">
        <f>REPLACE('Medium Load'!D98,3,1,6)</f>
        <v>106-814</v>
      </c>
      <c r="E96" s="2" t="str">
        <f>REPLACE('Medium Load'!E98,3,2,"XH")</f>
        <v>20XH35</v>
      </c>
      <c r="F96" s="2" t="str">
        <f>REPLACE('Medium Load'!F98,1,3,"XH")</f>
        <v>XH-72</v>
      </c>
      <c r="G96" s="12" t="str">
        <f>REPLACE('Medium Load'!G98,3,1,6)</f>
        <v>306814D</v>
      </c>
      <c r="H96" s="2" t="str">
        <f>REPLACE('Medium Load'!H98,1,2,"XH")</f>
        <v>XHP-87</v>
      </c>
      <c r="I96" s="2" t="str">
        <f>REPLACE('Medium Load'!I98,3,1,4)</f>
        <v>344-3214</v>
      </c>
      <c r="J96" s="2" t="str">
        <f t="shared" si="3"/>
        <v>9-3214-4</v>
      </c>
      <c r="K96" s="2" t="str">
        <f>REPLACE('Medium Load'!K98,1,2,"EH")</f>
        <v>EH200-350</v>
      </c>
    </row>
    <row r="97" spans="1:11">
      <c r="A97" s="1" t="s">
        <v>94</v>
      </c>
      <c r="B97" s="12" t="str">
        <f>REPLACE('Medium Load'!B99,8,2,"X")</f>
        <v>9-3216-X</v>
      </c>
      <c r="C97" s="12" t="str">
        <f t="shared" si="2"/>
        <v>9-3216-36</v>
      </c>
      <c r="D97" s="2" t="str">
        <f>REPLACE('Medium Load'!D99,3,1,6)</f>
        <v>106-816</v>
      </c>
      <c r="E97" s="2" t="str">
        <f>REPLACE('Medium Load'!E99,3,2,"XH")</f>
        <v>20XH40</v>
      </c>
      <c r="F97" s="2" t="str">
        <f>REPLACE('Medium Load'!F99,1,3,"XH")</f>
        <v>XH-73</v>
      </c>
      <c r="G97" s="12" t="str">
        <f>REPLACE('Medium Load'!G99,3,1,6)</f>
        <v>306816D</v>
      </c>
      <c r="H97" s="2" t="str">
        <f>REPLACE('Medium Load'!H99,1,2,"XH")</f>
        <v>XHP-88</v>
      </c>
      <c r="I97" s="2" t="str">
        <f>REPLACE('Medium Load'!I99,3,1,4)</f>
        <v>344-3216</v>
      </c>
      <c r="J97" s="2" t="str">
        <f t="shared" si="3"/>
        <v>9-3216-4</v>
      </c>
      <c r="K97" s="2" t="str">
        <f>REPLACE('Medium Load'!K99,1,2,"EH")</f>
        <v>EH200-400</v>
      </c>
    </row>
    <row r="98" spans="1:11">
      <c r="A98" s="1" t="s">
        <v>95</v>
      </c>
      <c r="B98" s="12" t="str">
        <f>REPLACE('Medium Load'!B100,8,2,"X")</f>
        <v>9-3218-X</v>
      </c>
      <c r="C98" s="12" t="str">
        <f t="shared" si="2"/>
        <v>9-3218-36</v>
      </c>
      <c r="D98" s="2" t="str">
        <f>REPLACE('Medium Load'!D100,3,1,6)</f>
        <v>106-818</v>
      </c>
      <c r="E98" s="2" t="str">
        <f>REPLACE('Medium Load'!E100,3,2,"XH")</f>
        <v>20XH45</v>
      </c>
      <c r="F98" s="2" t="str">
        <f>REPLACE('Medium Load'!F100,1,3,"XH")</f>
        <v>XH-74</v>
      </c>
      <c r="G98" s="12" t="str">
        <f>REPLACE('Medium Load'!G100,3,1,6)</f>
        <v>306818D</v>
      </c>
      <c r="H98" s="2" t="str">
        <f>REPLACE('Medium Load'!H100,1,2,"XH")</f>
        <v>XHP-89</v>
      </c>
      <c r="I98" s="2" t="str">
        <f>REPLACE('Medium Load'!I100,3,1,4)</f>
        <v>344-3218</v>
      </c>
      <c r="J98" s="2" t="str">
        <f t="shared" si="3"/>
        <v>9-3218-4</v>
      </c>
      <c r="K98" s="2" t="str">
        <f>REPLACE('Medium Load'!K100,1,2,"EH")</f>
        <v>EH200-450</v>
      </c>
    </row>
    <row r="99" spans="1:11">
      <c r="A99" s="1" t="s">
        <v>96</v>
      </c>
      <c r="B99" s="12" t="str">
        <f>REPLACE('Medium Load'!B101,8,2,"X")</f>
        <v>9-3220-X</v>
      </c>
      <c r="C99" s="12" t="str">
        <f t="shared" si="2"/>
        <v>9-3220-36</v>
      </c>
      <c r="D99" s="2" t="str">
        <f>REPLACE('Medium Load'!D101,3,1,6)</f>
        <v>106-820</v>
      </c>
      <c r="E99" s="2" t="str">
        <f>REPLACE('Medium Load'!E101,3,2,"XH")</f>
        <v>20XH50</v>
      </c>
      <c r="F99" s="2" t="str">
        <f>REPLACE('Medium Load'!F101,1,3,"XH")</f>
        <v>XH-75</v>
      </c>
      <c r="G99" s="12" t="str">
        <f>REPLACE('Medium Load'!G101,3,1,6)</f>
        <v>306820D</v>
      </c>
      <c r="H99" s="2" t="str">
        <f>REPLACE('Medium Load'!H101,1,2,"XH")</f>
        <v>XHP-810</v>
      </c>
      <c r="I99" s="2" t="str">
        <f>REPLACE('Medium Load'!I101,3,1,4)</f>
        <v>344-3220</v>
      </c>
      <c r="J99" s="2" t="str">
        <f t="shared" si="3"/>
        <v>9-3220-4</v>
      </c>
      <c r="K99" s="2" t="str">
        <f>REPLACE('Medium Load'!K101,1,2,"EH")</f>
        <v>EH200-500</v>
      </c>
    </row>
    <row r="100" spans="1:11">
      <c r="A100" s="1" t="s">
        <v>97</v>
      </c>
      <c r="B100" s="12" t="str">
        <f>REPLACE('Medium Load'!B102,8,2,"X")</f>
        <v>9-3222-X</v>
      </c>
      <c r="C100" s="12" t="str">
        <f t="shared" si="2"/>
        <v>9-3222-36</v>
      </c>
      <c r="D100" s="2" t="s">
        <v>232</v>
      </c>
      <c r="E100" s="2" t="s">
        <v>232</v>
      </c>
      <c r="F100" s="2" t="s">
        <v>232</v>
      </c>
      <c r="G100" s="12" t="str">
        <f>REPLACE('Medium Load'!G102,3,1,6)</f>
        <v>306822D</v>
      </c>
      <c r="H100" s="2" t="s">
        <v>232</v>
      </c>
      <c r="I100" s="2" t="s">
        <v>232</v>
      </c>
      <c r="J100" s="2" t="s">
        <v>232</v>
      </c>
      <c r="K100" s="2" t="s">
        <v>232</v>
      </c>
    </row>
    <row r="101" spans="1:11">
      <c r="A101" s="1" t="s">
        <v>98</v>
      </c>
      <c r="B101" s="12" t="str">
        <f>REPLACE('Medium Load'!B103,8,2,"X")</f>
        <v>9-3224-X</v>
      </c>
      <c r="C101" s="12" t="str">
        <f t="shared" si="2"/>
        <v>9-3224-36</v>
      </c>
      <c r="D101" s="2" t="str">
        <f>REPLACE('Medium Load'!D103,3,1,6)</f>
        <v>106-824</v>
      </c>
      <c r="E101" s="2" t="str">
        <f>REPLACE('Medium Load'!E103,3,2,"XH")</f>
        <v>20XH60</v>
      </c>
      <c r="F101" s="2" t="str">
        <f>REPLACE('Medium Load'!F103,1,3,"XH")</f>
        <v>XH-77</v>
      </c>
      <c r="G101" s="12" t="str">
        <f>REPLACE('Medium Load'!G103,3,1,6)</f>
        <v>306824D</v>
      </c>
      <c r="H101" s="2" t="str">
        <f>REPLACE('Medium Load'!H103,1,2,"XH")</f>
        <v>XHP-812</v>
      </c>
      <c r="I101" s="2" t="str">
        <f>REPLACE('Medium Load'!I103,3,1,4)</f>
        <v>344-3224</v>
      </c>
      <c r="J101" s="2" t="str">
        <f t="shared" si="3"/>
        <v>9-3224-4</v>
      </c>
      <c r="K101" s="2" t="str">
        <f>REPLACE('Medium Load'!K103,1,2,"EH")</f>
        <v>EH200-600</v>
      </c>
    </row>
    <row r="102" spans="1:11">
      <c r="A102" s="1" t="s">
        <v>99</v>
      </c>
      <c r="B102" s="12" t="str">
        <f>REPLACE('Medium Load'!B104,8,2,"X")</f>
        <v>9-3228-X</v>
      </c>
      <c r="C102" s="12" t="str">
        <f t="shared" si="2"/>
        <v>9-3228-36</v>
      </c>
      <c r="D102" s="2" t="s">
        <v>232</v>
      </c>
      <c r="E102" s="2" t="s">
        <v>232</v>
      </c>
      <c r="F102" s="2" t="s">
        <v>232</v>
      </c>
      <c r="G102" s="12" t="str">
        <f>REPLACE('Medium Load'!G104,3,1,6)</f>
        <v>306828D</v>
      </c>
      <c r="H102" s="2" t="s">
        <v>232</v>
      </c>
      <c r="I102" s="2" t="s">
        <v>232</v>
      </c>
      <c r="J102" s="2" t="s">
        <v>232</v>
      </c>
      <c r="K102" s="2" t="s">
        <v>232</v>
      </c>
    </row>
    <row r="103" spans="1:11">
      <c r="A103" s="1" t="s">
        <v>100</v>
      </c>
      <c r="B103" s="12" t="str">
        <f>REPLACE('Medium Load'!B105,8,2,"X")</f>
        <v>9-3232-X</v>
      </c>
      <c r="C103" s="12" t="str">
        <f t="shared" si="2"/>
        <v>9-3232-36</v>
      </c>
      <c r="D103" s="2" t="str">
        <f>REPLACE('Medium Load'!D105,3,1,6)</f>
        <v>106-832</v>
      </c>
      <c r="E103" s="2" t="str">
        <f>REPLACE('Medium Load'!E105,3,2,"XH")</f>
        <v>20XH80</v>
      </c>
      <c r="F103" s="2" t="str">
        <f>REPLACE('Medium Load'!F105,1,3,"XH")</f>
        <v>XH-80</v>
      </c>
      <c r="G103" s="12" t="str">
        <f>REPLACE('Medium Load'!G105,3,1,6)</f>
        <v>306832D</v>
      </c>
      <c r="H103" s="2" t="str">
        <f>REPLACE('Medium Load'!H105,1,2,"XH")</f>
        <v>XHP-816</v>
      </c>
      <c r="I103" s="2" t="str">
        <f>REPLACE('Medium Load'!I105,3,1,4)</f>
        <v>344-3232</v>
      </c>
      <c r="J103" s="2" t="str">
        <f t="shared" si="3"/>
        <v>9-3232-4</v>
      </c>
      <c r="K103" s="2" t="str">
        <f>REPLACE('Medium Load'!K105,1,2,"EH")</f>
        <v>EH200-800</v>
      </c>
    </row>
    <row r="104" spans="1:11">
      <c r="A104" s="1" t="s">
        <v>101</v>
      </c>
      <c r="B104" s="12" t="str">
        <f>REPLACE('Medium Load'!B106,8,2,"X")</f>
        <v>9-3240-X</v>
      </c>
      <c r="C104" s="12" t="str">
        <f t="shared" si="2"/>
        <v>9-3240-36</v>
      </c>
      <c r="D104" s="2" t="str">
        <f>REPLACE('Medium Load'!D106,3,1,6)</f>
        <v>106-840</v>
      </c>
      <c r="E104" s="2" t="str">
        <f>REPLACE('Medium Load'!E106,3,2,"XH")</f>
        <v>20XH100</v>
      </c>
      <c r="F104" s="2" t="str">
        <f>REPLACE('Medium Load'!F106,1,3,"XH")</f>
        <v>XH-82</v>
      </c>
      <c r="G104" s="12" t="str">
        <f>REPLACE('Medium Load'!G106,3,1,6)</f>
        <v>306840D</v>
      </c>
      <c r="H104" s="2" t="str">
        <f>REPLACE('Medium Load'!H106,1,2,"XH")</f>
        <v>XHP-820</v>
      </c>
      <c r="I104" s="2" t="str">
        <f>REPLACE('Medium Load'!I106,3,1,4)</f>
        <v>344-3240</v>
      </c>
      <c r="J104" s="2" t="str">
        <f t="shared" si="3"/>
        <v>9-3240-4</v>
      </c>
      <c r="K104" s="2" t="str">
        <f>REPLACE('Medium Load'!K106,1,2,"EH")</f>
        <v>EH200-1000</v>
      </c>
    </row>
    <row r="105" spans="1:11">
      <c r="A105" s="1" t="s">
        <v>102</v>
      </c>
      <c r="B105" s="12" t="str">
        <f>REPLACE('Medium Load'!B107,8,2,"X")</f>
        <v>9-3248-X</v>
      </c>
      <c r="C105" s="12" t="str">
        <f t="shared" si="2"/>
        <v>9-3248-36</v>
      </c>
      <c r="D105" s="2" t="str">
        <f>REPLACE('Medium Load'!D107,3,1,6)</f>
        <v>106-848</v>
      </c>
      <c r="E105" s="2" t="str">
        <f>REPLACE('Medium Load'!E107,3,2,"XH")</f>
        <v>20XH120</v>
      </c>
      <c r="F105" s="2" t="str">
        <f>REPLACE('Medium Load'!F107,1,3,"XH")</f>
        <v>XH-83</v>
      </c>
      <c r="G105" s="12" t="str">
        <f>REPLACE('Medium Load'!G107,3,1,6)</f>
        <v>306848D</v>
      </c>
      <c r="H105" s="2" t="str">
        <f>REPLACE('Medium Load'!H107,1,2,"XH")</f>
        <v>XHP-824</v>
      </c>
      <c r="I105" s="2" t="str">
        <f>REPLACE('Medium Load'!I107,3,1,4)</f>
        <v>344-3248</v>
      </c>
      <c r="J105" s="2" t="str">
        <f t="shared" si="3"/>
        <v>9-3248-4</v>
      </c>
      <c r="K105" s="2" t="str">
        <f>REPLACE('Medium Load'!K107,1,2,"EH")</f>
        <v>EH200-1200</v>
      </c>
    </row>
  </sheetData>
  <printOptions gridLines="1"/>
  <pageMargins left="0.25" right="0.25" top="0.75" bottom="0.75" header="0.3" footer="0.3"/>
  <pageSetup orientation="landscape" r:id="rId1"/>
  <headerFooter>
    <oddHeader>&amp;L&amp;A&amp;C&amp;F&amp;R&amp;D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Light Load</vt:lpstr>
      <vt:lpstr>Medium Load</vt:lpstr>
      <vt:lpstr>Heavy Load</vt:lpstr>
      <vt:lpstr>Extra Heavy Load</vt:lpstr>
      <vt:lpstr>'Extra Heavy Load'!Print_Titles</vt:lpstr>
      <vt:lpstr>'Heavy Load'!Print_Titles</vt:lpstr>
      <vt:lpstr>'Light Load'!Print_Titles</vt:lpstr>
      <vt:lpstr>'Medium Load'!Print_Titles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 Hinkel</dc:creator>
  <cp:lastModifiedBy>Karl B. Keyes</cp:lastModifiedBy>
  <cp:lastPrinted>2018-11-16T15:53:36Z</cp:lastPrinted>
  <dcterms:created xsi:type="dcterms:W3CDTF">2018-11-14T20:34:51Z</dcterms:created>
  <dcterms:modified xsi:type="dcterms:W3CDTF">2020-02-07T16:44:48Z</dcterms:modified>
</cp:coreProperties>
</file>